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一、一般公共预算收入决算表" sheetId="1" r:id="rId1"/>
    <sheet name="二、一般公共预算支出决算表" sheetId="3" r:id="rId2"/>
    <sheet name="三、一般公共预算本级支出决算表" sheetId="2" r:id="rId3"/>
    <sheet name="四、一般公共预算基本支出决算表" sheetId="4" r:id="rId4"/>
    <sheet name="五、一般公共预算税收返还和转移支付决算表" sheetId="5" r:id="rId5"/>
    <sheet name="六、政府一般债务限额和余额情况决算表" sheetId="6" r:id="rId6"/>
    <sheet name="七、政府性基金收入决算表" sheetId="7" r:id="rId7"/>
    <sheet name="八、政府性基金支出决算表" sheetId="8" r:id="rId8"/>
    <sheet name="九、政府性基金转移支付决算表" sheetId="9" r:id="rId9"/>
    <sheet name="十、政府专项债务限额和余额情况决算表" sheetId="10" r:id="rId10"/>
    <sheet name="十一、国有资本经营收入决算表" sheetId="11" r:id="rId11"/>
    <sheet name="十二、国有资本经营支出决算表" sheetId="12" r:id="rId12"/>
    <sheet name="十三、国有资本经营本级支出决算表" sheetId="13" r:id="rId13"/>
    <sheet name="十四、对下安排转移支付的应当公开国有资本经营预算转移支付决算表" sheetId="14" r:id="rId14"/>
    <sheet name="十五、社会保险基金预算收入决算表" sheetId="15" r:id="rId15"/>
    <sheet name="十六、社会保险基金预算支出及结余决算表" sheetId="17" r:id="rId16"/>
    <sheet name="十七、一般公共预算“三公”经费支出情况表" sheetId="16" r:id="rId17"/>
  </sheets>
  <externalReferences>
    <externalReference r:id="rId18"/>
    <externalReference r:id="rId19"/>
    <externalReference r:id="rId20"/>
  </externalReferences>
  <calcPr calcId="144525"/>
</workbook>
</file>

<file path=xl/sharedStrings.xml><?xml version="1.0" encoding="utf-8"?>
<sst xmlns="http://schemas.openxmlformats.org/spreadsheetml/2006/main" count="1765" uniqueCount="1342">
  <si>
    <r>
      <rPr>
        <b/>
        <sz val="18"/>
        <rFont val="宋体"/>
        <charset val="134"/>
      </rPr>
      <t>2024年度柳北区一般公共预算收入决算表</t>
    </r>
    <r>
      <rPr>
        <b/>
        <sz val="18"/>
        <rFont val="Arial"/>
        <charset val="134"/>
      </rPr>
      <t xml:space="preserve">		</t>
    </r>
  </si>
  <si>
    <t xml:space="preserve">2024年柳北区一般公共预算收入决算表 </t>
  </si>
  <si>
    <t>单位：万元</t>
  </si>
  <si>
    <t>科目编码</t>
  </si>
  <si>
    <t>预算科目</t>
  </si>
  <si>
    <t>决算数</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</si>
  <si>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</si>
  <si>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</si>
  <si>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</si>
  <si>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</si>
  <si>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</si>
  <si>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</si>
  <si>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</si>
  <si>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</si>
  <si>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</si>
  <si>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</si>
  <si>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</si>
  <si>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</si>
  <si>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</si>
  <si>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</si>
  <si>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</si>
  <si>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</si>
  <si>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</si>
  <si>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</si>
  <si>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</si>
  <si>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</si>
  <si>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</si>
  <si>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</si>
  <si>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</si>
  <si>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本年一般公共预算收入合计</t>
  </si>
  <si>
    <t>转移性收入</t>
  </si>
  <si>
    <t>一、上级补助收入</t>
  </si>
  <si>
    <t>二、待偿债再融资一般债券上年结余</t>
  </si>
  <si>
    <t>三、上年结余收入</t>
  </si>
  <si>
    <t xml:space="preserve">四、调入资金   </t>
  </si>
  <si>
    <t>五、债务转贷收入</t>
  </si>
  <si>
    <t>六、动用预算稳定调节基金</t>
  </si>
  <si>
    <t>收入总计</t>
  </si>
  <si>
    <t>2024年柳北区一般公共预算支出决算表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</si>
  <si>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</si>
  <si>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</si>
  <si>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</si>
  <si>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</si>
  <si>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</si>
  <si>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</si>
  <si>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</si>
  <si>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</si>
  <si>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</si>
  <si>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</si>
  <si>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</si>
  <si>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</si>
  <si>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</si>
  <si>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</si>
  <si>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</si>
  <si>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</si>
  <si>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</si>
  <si>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</si>
  <si>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</si>
  <si>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</si>
  <si>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</si>
  <si>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</si>
  <si>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</si>
  <si>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 xml:space="preserve">  其中:地方政府一般债券付息支出</t>
  </si>
  <si>
    <t>二十四、债务发行费用支出</t>
  </si>
  <si>
    <t>一般公共预算支出合计</t>
  </si>
  <si>
    <t>转移性支出</t>
  </si>
  <si>
    <t>一、补助下级支出</t>
  </si>
  <si>
    <t>二、上解上级支出</t>
  </si>
  <si>
    <t>三、调出资金</t>
  </si>
  <si>
    <t>四、债务还本支出</t>
  </si>
  <si>
    <t>五、债务转贷支出</t>
  </si>
  <si>
    <t>六、安排预算稳定调节基金</t>
  </si>
  <si>
    <t>七、待偿债再融资一般债券结余</t>
  </si>
  <si>
    <t>八、年终结余</t>
  </si>
  <si>
    <t xml:space="preserve">    其中：净结余</t>
  </si>
  <si>
    <t>支  出  总  计</t>
  </si>
  <si>
    <t>2024年柳北区一般公共预算本级支出决算表</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</si>
  <si>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</si>
  <si>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</si>
  <si>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</si>
  <si>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</si>
  <si>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</si>
  <si>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</si>
  <si>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</si>
  <si>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</si>
  <si>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</si>
  <si>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</si>
  <si>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</si>
  <si>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</si>
  <si>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</si>
  <si>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</si>
  <si>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</si>
  <si>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</si>
  <si>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</si>
  <si>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</si>
  <si>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</si>
  <si>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</si>
  <si>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</si>
  <si>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</si>
  <si>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</si>
  <si>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</si>
  <si>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</si>
  <si>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</si>
  <si>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</si>
  <si>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</si>
  <si>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</si>
  <si>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</si>
  <si>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</si>
  <si>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</si>
  <si>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</si>
  <si>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</si>
  <si>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</si>
  <si>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</si>
  <si>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</si>
  <si>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</si>
  <si>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</si>
  <si>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</si>
  <si>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</si>
  <si>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</si>
  <si>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</si>
  <si>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</si>
  <si>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</si>
  <si>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</si>
  <si>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</si>
  <si>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</si>
  <si>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</si>
  <si>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</si>
  <si>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</si>
  <si>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</si>
  <si>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</si>
  <si>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</si>
  <si>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</si>
  <si>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</si>
  <si>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</si>
  <si>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</si>
  <si>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</si>
  <si>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</si>
  <si>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</si>
  <si>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</si>
  <si>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</si>
  <si>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</si>
  <si>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</si>
  <si>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</si>
  <si>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</si>
  <si>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</si>
  <si>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</si>
  <si>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</si>
  <si>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</si>
  <si>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</si>
  <si>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</si>
  <si>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</si>
  <si>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</si>
  <si>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</si>
  <si>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</si>
  <si>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</si>
  <si>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</si>
  <si>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</si>
  <si>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</si>
  <si>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</si>
  <si>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</si>
  <si>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</si>
  <si>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</si>
  <si>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</si>
  <si>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</si>
  <si>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</si>
  <si>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</si>
  <si>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</si>
  <si>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</si>
  <si>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</si>
  <si>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</si>
  <si>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</si>
  <si>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</si>
  <si>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</si>
  <si>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</si>
  <si>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</si>
  <si>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</si>
  <si>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</si>
  <si>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</si>
  <si>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</si>
  <si>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</si>
  <si>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</si>
  <si>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</si>
  <si>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</si>
  <si>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</si>
  <si>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</si>
  <si>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</si>
  <si>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</si>
  <si>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</si>
  <si>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</si>
  <si>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</si>
  <si>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</si>
  <si>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</si>
  <si>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</si>
  <si>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</si>
  <si>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</si>
  <si>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</si>
  <si>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</si>
  <si>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</si>
  <si>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</si>
  <si>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</si>
  <si>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</si>
  <si>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</si>
  <si>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</si>
  <si>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</si>
  <si>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</si>
  <si>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</si>
  <si>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</si>
  <si>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</si>
  <si>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</si>
  <si>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</si>
  <si>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</si>
  <si>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</si>
  <si>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</si>
  <si>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</si>
  <si>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</si>
  <si>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</si>
  <si>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</si>
  <si>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</si>
  <si>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</si>
  <si>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</si>
  <si>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</si>
  <si>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</si>
  <si>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</si>
  <si>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</si>
  <si>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</si>
  <si>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</si>
  <si>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</si>
  <si>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</si>
  <si>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</si>
  <si>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</si>
  <si>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</si>
  <si>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</si>
  <si>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</si>
  <si>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</si>
  <si>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</si>
  <si>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</si>
  <si>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</si>
  <si>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</si>
  <si>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</si>
  <si>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</si>
  <si>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</si>
  <si>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</si>
  <si>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</si>
  <si>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</si>
  <si>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</si>
  <si>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</si>
  <si>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</si>
  <si>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</si>
  <si>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</si>
  <si>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</si>
  <si>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</si>
  <si>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</si>
  <si>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</si>
  <si>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</si>
  <si>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</si>
  <si>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</si>
  <si>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</si>
  <si>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</si>
  <si>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</si>
  <si>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</si>
  <si>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</si>
  <si>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</si>
  <si>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</si>
  <si>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</si>
  <si>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</si>
  <si>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</si>
  <si>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</si>
  <si>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</si>
  <si>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</si>
  <si>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</si>
  <si>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</si>
  <si>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</si>
  <si>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</si>
  <si>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</si>
  <si>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</si>
  <si>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</si>
  <si>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</si>
  <si>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</si>
  <si>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</si>
  <si>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</si>
  <si>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</si>
  <si>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</si>
  <si>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</si>
  <si>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</si>
  <si>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</si>
  <si>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</si>
  <si>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</si>
  <si>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</si>
  <si>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</si>
  <si>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</si>
  <si>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</si>
  <si>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</si>
  <si>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</si>
  <si>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</si>
  <si>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</si>
  <si>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</si>
  <si>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</si>
  <si>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</si>
  <si>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</si>
  <si>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</si>
  <si>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</si>
  <si>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</si>
  <si>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</si>
  <si>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</si>
  <si>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</si>
  <si>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</si>
  <si>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</si>
  <si>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</si>
  <si>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</si>
  <si>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</si>
  <si>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</si>
  <si>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</si>
  <si>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</si>
  <si>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</si>
  <si>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</si>
  <si>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</si>
  <si>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</si>
  <si>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</si>
  <si>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</si>
  <si>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</si>
  <si>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</si>
  <si>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</si>
  <si>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</si>
  <si>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</si>
  <si>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</si>
  <si>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</si>
  <si>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</si>
  <si>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</si>
  <si>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</si>
  <si>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</si>
  <si>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</si>
  <si>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</si>
  <si>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</si>
  <si>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</si>
  <si>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</si>
  <si>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</si>
  <si>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</si>
  <si>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</si>
  <si>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</si>
  <si>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</si>
  <si>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</si>
  <si>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</si>
  <si>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</si>
  <si>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</si>
  <si>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</si>
  <si>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</si>
  <si>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</si>
  <si>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</si>
  <si>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</si>
  <si>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</si>
  <si>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</si>
  <si>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</si>
  <si>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</si>
  <si>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</si>
  <si>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</si>
  <si>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</si>
  <si>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</si>
  <si>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</si>
  <si>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</si>
  <si>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</si>
  <si>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</si>
  <si>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</si>
  <si>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</si>
  <si>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</si>
  <si>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</si>
  <si>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</si>
  <si>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</si>
  <si>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</si>
  <si>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</si>
  <si>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</si>
  <si>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</si>
  <si>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</si>
  <si>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</si>
  <si>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</si>
  <si>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</si>
  <si>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</si>
  <si>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</si>
  <si>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</si>
  <si>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</si>
  <si>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</si>
  <si>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</si>
  <si>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</si>
  <si>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</si>
  <si>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</si>
  <si>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</si>
  <si>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</si>
  <si>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</si>
  <si>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</si>
  <si>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</si>
  <si>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</si>
  <si>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</si>
  <si>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</si>
  <si>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</si>
  <si>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</si>
  <si>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</si>
  <si>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</si>
  <si>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</si>
  <si>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</si>
  <si>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</si>
  <si>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</si>
  <si>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</si>
  <si>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</si>
  <si>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</si>
  <si>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</si>
  <si>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</si>
  <si>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</si>
  <si>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</si>
  <si>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</si>
  <si>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</si>
  <si>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</si>
  <si>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</si>
  <si>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</si>
  <si>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</si>
  <si>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</si>
  <si>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</si>
  <si>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</si>
  <si>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</si>
  <si>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</si>
  <si>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</si>
  <si>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</si>
  <si>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</si>
  <si>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</si>
  <si>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</si>
  <si>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</si>
  <si>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</si>
  <si>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</si>
  <si>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</si>
  <si>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</si>
  <si>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</si>
  <si>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</si>
  <si>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</si>
  <si>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</si>
  <si>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</si>
  <si>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</si>
  <si>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</si>
  <si>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</si>
  <si>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</si>
  <si>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</si>
  <si>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</si>
  <si>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</si>
  <si>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</si>
  <si>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</si>
  <si>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</si>
  <si>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</si>
  <si>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</si>
  <si>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</si>
  <si>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</si>
  <si>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</si>
  <si>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</si>
  <si>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</si>
  <si>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</si>
  <si>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</si>
  <si>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</si>
  <si>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</si>
  <si>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</si>
  <si>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</si>
  <si>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</si>
  <si>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</si>
  <si>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</si>
  <si>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</si>
  <si>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</si>
  <si>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</si>
  <si>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</si>
  <si>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</si>
  <si>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</si>
  <si>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</si>
  <si>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</si>
  <si>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</si>
  <si>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</si>
  <si>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</si>
  <si>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</si>
  <si>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</si>
  <si>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</si>
  <si>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</si>
  <si>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</si>
  <si>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</si>
  <si>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</si>
  <si>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</si>
  <si>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</si>
  <si>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</si>
  <si>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</si>
  <si>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</si>
  <si>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</si>
  <si>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</si>
  <si>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</si>
  <si>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</si>
  <si>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</si>
  <si>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</si>
  <si>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</si>
  <si>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</si>
  <si>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</si>
  <si>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</si>
  <si>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</si>
  <si>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</si>
  <si>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</si>
  <si>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</si>
  <si>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</si>
  <si>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</si>
  <si>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</si>
  <si>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</si>
  <si>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</si>
  <si>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</si>
  <si>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</si>
  <si>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</si>
  <si>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</si>
  <si>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</si>
  <si>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</si>
  <si>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</si>
  <si>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</si>
  <si>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</si>
  <si>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</si>
  <si>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</si>
  <si>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</si>
  <si>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</si>
  <si>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</si>
  <si>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</si>
  <si>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</si>
  <si>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</si>
  <si>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</si>
  <si>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</si>
  <si>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</si>
  <si>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</si>
  <si>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</si>
  <si>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</si>
  <si>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</si>
  <si>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</si>
  <si>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</si>
  <si>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</si>
  <si>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</si>
  <si>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</si>
  <si>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</si>
  <si>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</si>
  <si>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</si>
  <si>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</si>
  <si>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</si>
  <si>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</si>
  <si>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</si>
  <si>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</si>
  <si>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</si>
  <si>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</si>
  <si>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</si>
  <si>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</si>
  <si>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</si>
  <si>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</si>
  <si>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</si>
  <si>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</si>
  <si>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</si>
  <si>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</si>
  <si>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</si>
  <si>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</si>
  <si>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</si>
  <si>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</si>
  <si>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</si>
  <si>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</si>
  <si>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</si>
  <si>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</si>
  <si>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</si>
  <si>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</si>
  <si>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</si>
  <si>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</si>
  <si>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</si>
  <si>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</si>
  <si>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</si>
  <si>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</si>
  <si>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</si>
  <si>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</si>
  <si>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</si>
  <si>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</si>
  <si>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</si>
  <si>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</si>
  <si>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</si>
  <si>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</si>
  <si>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</si>
  <si>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</si>
  <si>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</si>
  <si>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</si>
  <si>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</si>
  <si>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</si>
  <si>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</si>
  <si>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</si>
  <si>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</si>
  <si>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</si>
  <si>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</si>
  <si>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</si>
  <si>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</si>
  <si>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</si>
  <si>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</si>
  <si>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</si>
  <si>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</si>
  <si>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</si>
  <si>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</si>
  <si>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</si>
  <si>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</si>
  <si>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</si>
  <si>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</si>
  <si>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</si>
  <si>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</si>
  <si>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</si>
  <si>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</si>
  <si>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</si>
  <si>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</si>
  <si>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</si>
  <si>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</si>
  <si>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</si>
  <si>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</si>
  <si>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</si>
  <si>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</si>
  <si>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</si>
  <si>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</si>
  <si>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</si>
  <si>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</si>
  <si>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</si>
  <si>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</si>
  <si>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</si>
  <si>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</si>
  <si>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</si>
  <si>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</si>
  <si>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</si>
  <si>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</si>
  <si>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</si>
  <si>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</si>
  <si>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</si>
  <si>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</si>
  <si>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</si>
  <si>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</si>
  <si>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</si>
  <si>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</si>
  <si>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</si>
  <si>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</si>
  <si>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</si>
  <si>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</si>
  <si>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</si>
  <si>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</si>
  <si>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</si>
  <si>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</si>
  <si>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</si>
  <si>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</si>
  <si>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</si>
  <si>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</si>
  <si>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</si>
  <si>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</si>
  <si>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</si>
  <si>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</si>
  <si>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</si>
  <si>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</si>
  <si>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</si>
  <si>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</si>
  <si>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</si>
  <si>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</si>
  <si>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</si>
  <si>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</si>
  <si>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</si>
  <si>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</si>
  <si>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</si>
  <si>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</si>
  <si>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</si>
  <si>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</si>
  <si>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</si>
  <si>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</si>
  <si>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</si>
  <si>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</si>
  <si>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</si>
  <si>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</si>
  <si>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</si>
  <si>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</si>
  <si>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</si>
  <si>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</si>
  <si>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</si>
  <si>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</si>
  <si>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</si>
  <si>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</si>
  <si>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</si>
  <si>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</si>
  <si>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</si>
  <si>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</si>
  <si>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</si>
  <si>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</si>
  <si>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</si>
  <si>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</si>
  <si>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</si>
  <si>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</si>
  <si>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</si>
  <si>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</si>
  <si>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</si>
  <si>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</si>
  <si>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</si>
  <si>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</si>
  <si>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</si>
  <si>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</si>
  <si>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</si>
  <si>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</si>
  <si>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</si>
  <si>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</si>
  <si>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</si>
  <si>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</si>
  <si>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</si>
  <si>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</si>
  <si>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</si>
  <si>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</si>
  <si>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</si>
  <si>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</si>
  <si>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</si>
  <si>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</si>
  <si>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</si>
  <si>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</si>
  <si>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</si>
  <si>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</si>
  <si>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</si>
  <si>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</si>
  <si>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</si>
  <si>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</si>
  <si>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</si>
  <si>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</si>
  <si>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</si>
  <si>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</si>
  <si>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</si>
  <si>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</si>
  <si>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</si>
  <si>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</si>
  <si>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</si>
  <si>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</si>
  <si>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</si>
  <si>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</si>
  <si>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</si>
  <si>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</si>
  <si>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</si>
  <si>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</si>
  <si>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</si>
  <si>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</si>
  <si>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</si>
  <si>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</si>
  <si>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</si>
  <si>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</si>
  <si>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</si>
  <si>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</si>
  <si>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</si>
  <si>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</si>
  <si>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</si>
  <si>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</si>
  <si>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</si>
  <si>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</si>
  <si>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</si>
  <si>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</si>
  <si>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</si>
  <si>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</si>
  <si>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</si>
  <si>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</si>
  <si>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</si>
  <si>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</si>
  <si>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</si>
  <si>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</si>
  <si>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</si>
  <si>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</si>
  <si>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</si>
  <si>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</si>
  <si>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</si>
  <si>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</si>
  <si>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</si>
  <si>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</si>
  <si>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</si>
  <si>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</si>
  <si>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</si>
  <si>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</si>
  <si>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</si>
  <si>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</si>
  <si>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</si>
  <si>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</si>
  <si>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</si>
  <si>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</si>
  <si>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</si>
  <si>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</si>
  <si>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</si>
  <si>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</si>
  <si>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</si>
  <si>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</si>
  <si>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</si>
  <si>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</si>
  <si>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</si>
  <si>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</si>
  <si>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</si>
  <si>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</si>
  <si>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</si>
  <si>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</si>
  <si>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</si>
  <si>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</si>
  <si>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</si>
  <si>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</si>
  <si>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</si>
  <si>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</si>
  <si>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</si>
  <si>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</si>
  <si>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</si>
  <si>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</si>
  <si>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</si>
  <si>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</si>
  <si>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</si>
  <si>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</si>
  <si>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</si>
  <si>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</si>
  <si>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</si>
  <si>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</si>
  <si>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</si>
  <si>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</si>
  <si>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</si>
  <si>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</si>
  <si>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</si>
  <si>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</si>
  <si>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</si>
  <si>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</si>
  <si>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</si>
  <si>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</si>
  <si>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</si>
  <si>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</si>
  <si>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</si>
  <si>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</si>
  <si>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</si>
  <si>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</si>
  <si>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</si>
  <si>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</si>
  <si>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</si>
  <si>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</si>
  <si>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</si>
  <si>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</si>
  <si>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</si>
  <si>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</si>
  <si>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</si>
  <si>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</si>
  <si>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</si>
  <si>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</si>
  <si>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</si>
  <si>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</si>
  <si>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</si>
  <si>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</si>
  <si>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</si>
  <si>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</si>
  <si>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</si>
  <si>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</si>
  <si>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</si>
  <si>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</si>
  <si>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</si>
  <si>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</si>
  <si>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</si>
  <si>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</si>
  <si>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</si>
  <si>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</si>
  <si>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</si>
  <si>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</si>
  <si>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</si>
  <si>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</si>
  <si>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</si>
  <si>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</si>
  <si>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</si>
  <si>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</si>
  <si>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</si>
  <si>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</si>
  <si>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</si>
  <si>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</si>
  <si>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</si>
  <si>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</si>
  <si>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</si>
  <si>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</si>
  <si>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</si>
  <si>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</si>
  <si>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</si>
  <si>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</si>
  <si>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</si>
  <si>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</si>
  <si>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</si>
  <si>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</si>
  <si>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</si>
  <si>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</si>
  <si>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</si>
  <si>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</si>
  <si>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</si>
  <si>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</si>
  <si>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</si>
  <si>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</si>
  <si>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</si>
  <si>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</si>
  <si>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</si>
  <si>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</si>
  <si>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</si>
  <si>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</si>
  <si>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</si>
  <si>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</si>
  <si>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</si>
  <si>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</si>
  <si>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</si>
  <si>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</si>
  <si>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</si>
  <si>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</si>
  <si>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</si>
  <si>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</si>
  <si>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</si>
  <si>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</si>
  <si>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</si>
  <si>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</si>
  <si>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</si>
  <si>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</si>
  <si>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</si>
  <si>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</si>
  <si>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</si>
  <si>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</si>
  <si>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</si>
  <si>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</si>
  <si>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</si>
  <si>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</si>
  <si>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</si>
  <si>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</si>
  <si>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</si>
  <si>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</si>
  <si>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</si>
  <si>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</si>
  <si>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</si>
  <si>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</si>
  <si>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</si>
  <si>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</si>
  <si>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</si>
  <si>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</si>
  <si>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</si>
  <si>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</si>
  <si>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</si>
  <si>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</si>
  <si>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</si>
  <si>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</si>
  <si>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</si>
  <si>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</si>
  <si>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</si>
  <si>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</si>
  <si>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</si>
  <si>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</si>
  <si>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</si>
  <si>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</si>
  <si>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</si>
  <si>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</si>
  <si>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</si>
  <si>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</si>
  <si>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</si>
  <si>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</si>
  <si>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</si>
  <si>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</si>
  <si>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</si>
  <si>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</si>
  <si>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</si>
  <si>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</si>
  <si>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</si>
  <si>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</si>
  <si>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</si>
  <si>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</si>
  <si>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</si>
  <si>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</si>
  <si>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</si>
  <si>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</si>
  <si>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</si>
  <si>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</si>
  <si>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</si>
  <si>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</si>
  <si>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</si>
  <si>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</si>
  <si>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</si>
  <si>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</si>
  <si>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</si>
  <si>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</si>
  <si>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</si>
  <si>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</si>
  <si>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</si>
  <si>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</si>
  <si>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</si>
  <si>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</si>
  <si>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</si>
  <si>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</si>
  <si>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</si>
  <si>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</si>
  <si>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</si>
  <si>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</si>
  <si>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</si>
  <si>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</si>
  <si>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</si>
  <si>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</si>
  <si>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</si>
  <si>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</si>
  <si>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</si>
  <si>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</si>
  <si>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</si>
  <si>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</si>
  <si>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</si>
  <si>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</si>
  <si>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</si>
  <si>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</si>
  <si>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</si>
  <si>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</si>
  <si>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</si>
  <si>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</si>
  <si>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</si>
  <si>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</si>
  <si>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</si>
  <si>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</si>
  <si>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</si>
  <si>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</si>
  <si>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</si>
  <si>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</si>
  <si>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</si>
  <si>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</si>
  <si>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</si>
  <si>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</si>
  <si>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</si>
  <si>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</si>
  <si>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</si>
  <si>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</si>
  <si>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</si>
  <si>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</si>
  <si>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</si>
  <si>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</si>
  <si>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</si>
  <si>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</si>
  <si>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</si>
  <si>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</si>
  <si>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</si>
  <si>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</si>
  <si>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</si>
  <si>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</si>
  <si>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</si>
  <si>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</si>
  <si>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</si>
  <si>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</si>
  <si>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</si>
  <si>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</si>
  <si>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</si>
  <si>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</si>
  <si>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</si>
  <si>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</si>
  <si>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</si>
  <si>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</si>
  <si>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</si>
  <si>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</si>
  <si>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</si>
  <si>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</si>
  <si>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</si>
  <si>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</si>
  <si>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</si>
  <si>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</si>
  <si>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</si>
  <si>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</si>
  <si>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</si>
  <si>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</si>
  <si>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</si>
  <si>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</si>
  <si>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</si>
  <si>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</si>
  <si>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</si>
  <si>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</si>
  <si>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</si>
  <si>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</si>
  <si>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</si>
  <si>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</si>
  <si>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</si>
  <si>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</si>
  <si>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</si>
  <si>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</si>
  <si>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</si>
  <si>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</si>
  <si>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</si>
  <si>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</si>
  <si>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</si>
  <si>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</si>
  <si>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</si>
  <si>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</si>
  <si>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</si>
  <si>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</si>
  <si>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</si>
  <si>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</si>
  <si>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</si>
  <si>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</si>
  <si>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</si>
  <si>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</si>
  <si>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</si>
  <si>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</si>
  <si>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</si>
  <si>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</si>
  <si>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</si>
  <si>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</si>
  <si>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</si>
  <si>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</si>
  <si>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</si>
  <si>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</si>
  <si>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</si>
  <si>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</si>
  <si>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</si>
  <si>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</si>
  <si>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</si>
  <si>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</si>
  <si>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</si>
  <si>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</si>
  <si>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</si>
  <si>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2024年柳北区一般公共预算基本支出决算表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</si>
  <si>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</si>
  <si>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</si>
  <si>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</si>
  <si>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</si>
  <si>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</si>
  <si>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</si>
  <si>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</si>
  <si>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</si>
  <si>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</si>
  <si>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</si>
  <si>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</si>
  <si>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</si>
  <si>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</si>
  <si>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</si>
  <si>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</si>
  <si>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</si>
  <si>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</si>
  <si>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</si>
  <si>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</si>
  <si>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</si>
  <si>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</si>
  <si>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</si>
  <si>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</si>
  <si>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</si>
  <si>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</si>
  <si>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</si>
  <si>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</si>
  <si>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</si>
  <si>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</si>
  <si>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</si>
  <si>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</si>
  <si>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</si>
  <si>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</si>
  <si>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</si>
  <si>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</si>
  <si>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</si>
  <si>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</si>
  <si>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</si>
  <si>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</si>
  <si>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</si>
  <si>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</si>
  <si>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</si>
  <si>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</si>
  <si>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</si>
  <si>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</si>
  <si>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</si>
  <si>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</si>
  <si>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</si>
  <si>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</si>
  <si>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</si>
  <si>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</si>
  <si>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</si>
  <si>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</si>
  <si>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</si>
  <si>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</si>
  <si>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</si>
  <si>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</si>
  <si>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</si>
  <si>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</si>
  <si>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</si>
  <si>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</si>
  <si>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2024年度柳北区一般公共预算税收入返还和转移支付决算表</t>
  </si>
  <si>
    <t>项目</t>
  </si>
  <si>
    <t>决 算 数</t>
  </si>
  <si>
    <t xml:space="preserve">  （一）返还性收入</t>
  </si>
  <si>
    <t xml:space="preserve">  （二）一般性转移支付收入</t>
  </si>
  <si>
    <t xml:space="preserve">    体制上解支出</t>
  </si>
  <si>
    <t xml:space="preserve">  （三）专项转移支付收入</t>
  </si>
  <si>
    <t xml:space="preserve">    专项上解支出</t>
  </si>
  <si>
    <t>二、下级上解收入</t>
  </si>
  <si>
    <t>三、待偿债再融资一般债券上年结余</t>
  </si>
  <si>
    <t xml:space="preserve">    其他调出资金</t>
  </si>
  <si>
    <t>四、上年结余收入</t>
  </si>
  <si>
    <t xml:space="preserve">五、调入资金   </t>
  </si>
  <si>
    <t xml:space="preserve">  从政府性基金预算调入</t>
  </si>
  <si>
    <t xml:space="preserve">  从国有资本经营预算调入</t>
  </si>
  <si>
    <t xml:space="preserve">  从其他资金调入</t>
  </si>
  <si>
    <t>六、债务转贷收入</t>
  </si>
  <si>
    <t xml:space="preserve">    减:结转下年的支出</t>
  </si>
  <si>
    <t>七、动用预算稳定调节基金</t>
  </si>
  <si>
    <t xml:space="preserve">    净结余</t>
  </si>
  <si>
    <t>2024年度柳北区地方政府一般债务限额和余额情况决算表</t>
  </si>
  <si>
    <t>单位:万元</t>
  </si>
  <si>
    <t>地区</t>
  </si>
  <si>
    <t>一般债券限额</t>
  </si>
  <si>
    <t>一般债券余额</t>
  </si>
  <si>
    <t>柳北区</t>
  </si>
  <si>
    <t>2024年度柳北区政府性基金预算收入决算表</t>
  </si>
  <si>
    <t>一、专项债务对应项目专项收入</t>
  </si>
  <si>
    <t>本年基金收入合计</t>
  </si>
  <si>
    <t xml:space="preserve">  政府性基金上级补助收入</t>
  </si>
  <si>
    <t xml:space="preserve">  专项债务转贷收入</t>
  </si>
  <si>
    <t xml:space="preserve">  上年结余收入</t>
  </si>
  <si>
    <t xml:space="preserve">  调入资金</t>
  </si>
  <si>
    <t>2024年度柳北区政府性基金预算支出决算表</t>
  </si>
  <si>
    <t>一、教育支出</t>
  </si>
  <si>
    <t>二、科学技术支出</t>
  </si>
  <si>
    <t>三、文化旅游体育与传媒支出</t>
  </si>
  <si>
    <t xml:space="preserve">  国家电影事业发展专项资金安排的支出</t>
  </si>
  <si>
    <t>四、社会保障和就业支出</t>
  </si>
  <si>
    <t>五、卫生健康支出</t>
  </si>
  <si>
    <t>六、节能环保支出</t>
  </si>
  <si>
    <t>七、城乡社区支出</t>
  </si>
  <si>
    <t xml:space="preserve">  国有土地使用权出让收入安排的支出</t>
  </si>
  <si>
    <t xml:space="preserve">  国有土地使用权出让收入对应专项债务收入安排的支出  </t>
  </si>
  <si>
    <t>八、农林水支出</t>
  </si>
  <si>
    <t xml:space="preserve">  大中型水库移民后期扶持基金支出</t>
  </si>
  <si>
    <t>九、交通运输支出</t>
  </si>
  <si>
    <t>十、资源勘探工业信息等支出</t>
  </si>
  <si>
    <t>十一、自然资源海洋气象等支出</t>
  </si>
  <si>
    <t>十二、住房保障支出</t>
  </si>
  <si>
    <t>十三、粮油物资储备支出</t>
  </si>
  <si>
    <t>十四、灾害防治及应急管理支出</t>
  </si>
  <si>
    <t>十五、其他支出</t>
  </si>
  <si>
    <t xml:space="preserve">  其他政府性基金及对应专项债务收入安排的支出</t>
  </si>
  <si>
    <t xml:space="preserve">  彩票公益金安排的支出</t>
  </si>
  <si>
    <t>十六、债务付息支出</t>
  </si>
  <si>
    <t xml:space="preserve">  地方政府专项债务付息支出</t>
  </si>
  <si>
    <t>十七、债务发行费用支出</t>
  </si>
  <si>
    <t xml:space="preserve">  地方政府专项债务发行费用支出</t>
  </si>
  <si>
    <t>十八、抗疫特别国债安排的支出</t>
  </si>
  <si>
    <t>本年基金支出合计</t>
  </si>
  <si>
    <t xml:space="preserve">  政府性基金预算上解上级支出</t>
  </si>
  <si>
    <t xml:space="preserve">  政府性基金预算调出资金</t>
  </si>
  <si>
    <t xml:space="preserve">  专项债务还本支出</t>
  </si>
  <si>
    <t xml:space="preserve">  待偿债再融资专项债券结余</t>
  </si>
  <si>
    <t xml:space="preserve">  政府性基金预算年终结余</t>
  </si>
  <si>
    <t>支出总计</t>
  </si>
  <si>
    <t>2024年度柳北区政府性基金预算转移性支付决算表</t>
  </si>
  <si>
    <t xml:space="preserve">  年终结余</t>
  </si>
  <si>
    <t>2024年度柳北区地方政府专项债务限额和余额情况决算表</t>
  </si>
  <si>
    <t>专项债券限额</t>
  </si>
  <si>
    <t>专项债券余额</t>
  </si>
  <si>
    <t>2024年度柳北区国有资本经营收入决算表</t>
  </si>
  <si>
    <t>利润收入</t>
  </si>
  <si>
    <t>股利、股息收入</t>
  </si>
  <si>
    <t>产权转让收入</t>
  </si>
  <si>
    <t>清算收入</t>
  </si>
  <si>
    <t>其他国有资本经营预算收入</t>
  </si>
  <si>
    <t>本年收入合计</t>
  </si>
  <si>
    <t>上级补助收入</t>
  </si>
  <si>
    <t>上年结余收入</t>
  </si>
  <si>
    <t>2024年度柳北区国有资本经营支出决算表</t>
  </si>
  <si>
    <t>预算项目</t>
  </si>
  <si>
    <t>解决历史遗留问题及改革成本支出</t>
  </si>
  <si>
    <t xml:space="preserve">    国有企业退休人员社会化管理补助支出</t>
  </si>
  <si>
    <t xml:space="preserve">    其他解决历史遗留问题及改革成本支出</t>
  </si>
  <si>
    <t>本年支出合计</t>
  </si>
  <si>
    <t>调出资金</t>
  </si>
  <si>
    <t>年终结余</t>
  </si>
  <si>
    <t>2024年度柳北区国有资本经营本级支出决算表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</si>
  <si>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</si>
  <si>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</si>
  <si>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</si>
  <si>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</si>
  <si>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</si>
  <si>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</si>
  <si>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</si>
  <si>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国有企业棚户区改造支出</t>
  </si>
  <si>
    <t xml:space="preserve">    国有企业改革成本支出</t>
  </si>
  <si>
    <t xml:space="preserve">    离休干部医药费补助支出</t>
  </si>
  <si>
    <t xml:space="preserve">    金融企业改革性支出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</si>
  <si>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</si>
  <si>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</si>
  <si>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</si>
  <si>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</si>
  <si>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</si>
  <si>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</si>
  <si>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</si>
  <si>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</si>
  <si>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</si>
  <si>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</si>
  <si>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</si>
  <si>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</si>
  <si>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</si>
  <si>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2024年度柳北区对下安排转移支付的应当公开国有资本经营预算转移支付决算表</t>
  </si>
  <si>
    <t>国有资本经营预算收入</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</si>
  <si>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</si>
  <si>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</si>
  <si>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</si>
  <si>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</si>
  <si>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</si>
  <si>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</si>
  <si>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</si>
  <si>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</si>
  <si>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</si>
  <si>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</si>
  <si>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</si>
  <si>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</si>
  <si>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柳北区无对下安排转移支付的应当公开国有资本经营预算转移支付</t>
  </si>
  <si>
    <t>2024年柳北区社会保险基金收入决算表</t>
  </si>
  <si>
    <t>2024年决算数</t>
  </si>
  <si>
    <t>一、社会保险基金收入合计</t>
  </si>
  <si>
    <t>（一）城乡居民基本养老保险基金</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</si>
  <si>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</si>
  <si>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</si>
  <si>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</si>
  <si>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</si>
  <si>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</si>
  <si>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</si>
  <si>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</si>
  <si>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（二）机关事业单位基本养老保险基金</t>
  </si>
  <si>
    <t>二、上年结余</t>
  </si>
  <si>
    <t>（一）城乡居民基本养老保险基金本年收支结余</t>
  </si>
  <si>
    <t>（二）机关事业单位基本养老保险基金本年收支结余</t>
  </si>
  <si>
    <t>收入小计</t>
  </si>
  <si>
    <t>2024年柳北区社会保险基金支出及结余决算表</t>
  </si>
  <si>
    <t>2023年决算数</t>
  </si>
  <si>
    <t>一、社会保险基金支出合计</t>
  </si>
  <si>
    <t>（一）城乡居民基本养老保险基金支出</t>
  </si>
  <si>
    <t xml:space="preserve">   其中:社会保险待遇支出</t>
  </si>
  <si>
    <t xml:space="preserve">        转移支出</t>
  </si>
  <si>
    <t xml:space="preserve">        其他支出</t>
  </si>
  <si>
    <t xml:space="preserve">        全国统筹调剂资金支出</t>
  </si>
  <si>
    <t>（二）机关事业单位基本养老保险基金支出</t>
  </si>
  <si>
    <t>二、年末滚存结余</t>
  </si>
  <si>
    <t>支 出 总 计</t>
  </si>
  <si>
    <t>2024年柳北区一般公共预算“三公”经费支出情况</t>
  </si>
  <si>
    <t>机构运行信息表</t>
  </si>
  <si>
    <t>项  目</t>
  </si>
  <si>
    <t>行次</t>
  </si>
  <si>
    <t>年初预算数</t>
  </si>
  <si>
    <t>统计数</t>
  </si>
  <si>
    <t>栏  次</t>
  </si>
  <si>
    <t/>
  </si>
  <si>
    <t>1</t>
  </si>
  <si>
    <t>一、“三公”经费支出合计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</si>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</sst>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Red]\-#,##0.00\ "/>
    <numFmt numFmtId="177" formatCode="#,##0_ ;[Red]\-#,##0\ "/>
    <numFmt numFmtId="178" formatCode="#,##0_ "/>
  </numFmts>
  <fonts count="49">
    <font>
      <sz val="11"/>
      <color theme="1"/>
      <name val="宋体"/>
      <charset val="134"/>
      <scheme val="minor"/>
    </font>
    <font>
      <sz val="18"/>
      <color indexed="8"/>
      <name val="宋体"/>
      <charset val="134"/>
    </font>
    <font>
      <sz val="18"/>
      <color indexed="8"/>
      <name val="Arial"/>
      <charset val="134"/>
    </font>
    <font>
      <sz val="10"/>
      <color indexed="8"/>
      <name val="宋体"/>
      <charset val="134"/>
    </font>
    <font>
      <sz val="11"/>
      <color indexed="8"/>
      <name val="宋体"/>
      <charset val="134"/>
    </font>
    <font>
      <b/>
      <sz val="18"/>
      <name val="黑体"/>
      <charset val="134"/>
    </font>
    <font>
      <b/>
      <sz val="10"/>
      <name val="仿宋"/>
      <charset val="134"/>
    </font>
    <font>
      <sz val="10"/>
      <name val="宋体"/>
      <charset val="134"/>
      <scheme val="minor"/>
    </font>
    <font>
      <sz val="10"/>
      <color indexed="8"/>
      <name val="宋体"/>
      <charset val="134"/>
      <scheme val="minor"/>
    </font>
    <font>
      <b/>
      <sz val="10"/>
      <color indexed="8"/>
      <name val="宋体"/>
      <charset val="134"/>
      <scheme val="minor"/>
    </font>
    <font>
      <b/>
      <sz val="10"/>
      <color theme="1"/>
      <name val="宋体"/>
      <charset val="134"/>
      <scheme val="minor"/>
    </font>
    <font>
      <b/>
      <sz val="10"/>
      <name val="宋体"/>
      <charset val="134"/>
      <scheme val="minor"/>
    </font>
    <font>
      <sz val="12"/>
      <color indexed="8"/>
      <name val="宋体"/>
      <charset val="134"/>
    </font>
    <font>
      <sz val="10"/>
      <name val="黑体"/>
      <charset val="134"/>
    </font>
    <font>
      <sz val="10"/>
      <color indexed="8"/>
      <name val="黑体"/>
      <charset val="134"/>
    </font>
    <font>
      <b/>
      <sz val="10"/>
      <color indexed="8"/>
      <name val="宋体"/>
      <charset val="134"/>
    </font>
    <font>
      <b/>
      <sz val="10"/>
      <color indexed="8"/>
      <name val="黑体"/>
      <charset val="134"/>
    </font>
    <font>
      <b/>
      <sz val="10"/>
      <name val="宋体"/>
      <charset val="134"/>
    </font>
    <font>
      <sz val="10"/>
      <name val="宋体"/>
      <charset val="134"/>
    </font>
    <font>
      <sz val="10"/>
      <color theme="1"/>
      <name val="宋体"/>
      <charset val="134"/>
    </font>
    <font>
      <b/>
      <sz val="10"/>
      <color theme="1"/>
      <name val="宋体"/>
      <charset val="134"/>
    </font>
    <font>
      <sz val="12"/>
      <name val="宋体"/>
      <charset val="134"/>
    </font>
    <font>
      <b/>
      <sz val="18"/>
      <name val="宋体"/>
      <charset val="134"/>
    </font>
    <font>
      <sz val="11"/>
      <name val="宋体"/>
      <charset val="134"/>
    </font>
    <font>
      <b/>
      <sz val="16"/>
      <name val="宋体"/>
      <charset val="134"/>
    </font>
    <font>
      <b/>
      <sz val="11"/>
      <name val="宋体"/>
      <charset val="134"/>
    </font>
    <font>
      <sz val="12"/>
      <color rgb="FF000000"/>
      <name val="宋体"/>
      <charset val="134"/>
    </font>
    <font>
      <b/>
      <sz val="20"/>
      <color rgb="FF000000"/>
      <name val="宋体"/>
      <charset val="134"/>
    </font>
    <font>
      <sz val="10"/>
      <color rgb="FF000000"/>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name val="Arial"/>
      <charset val="134"/>
    </font>
  </fonts>
  <fills count="42">
    <fill>
      <patternFill patternType="none"/>
    </fill>
    <fill>
      <patternFill patternType="gray125"/>
    </fill>
    <fill>
      <patternFill patternType="solid">
        <fgColor indexed="22"/>
        <bgColor indexed="9"/>
      </patternFill>
    </fill>
    <fill>
      <patternFill patternType="solid">
        <fgColor indexed="9"/>
        <bgColor indexed="9"/>
      </patternFill>
    </fill>
    <fill>
      <patternFill patternType="solid">
        <fgColor indexed="9"/>
        <bgColor indexed="31"/>
      </patternFill>
    </fill>
    <fill>
      <patternFill patternType="solid">
        <fgColor indexed="9"/>
        <bgColor indexed="64"/>
      </patternFill>
    </fill>
    <fill>
      <patternFill patternType="mediumGray">
        <fgColor indexed="9"/>
      </patternFill>
    </fill>
    <fill>
      <patternFill patternType="solid">
        <fgColor theme="0"/>
        <bgColor rgb="FFFFFFFF"/>
      </patternFill>
    </fill>
    <fill>
      <patternFill patternType="solid">
        <fgColor theme="0"/>
        <bgColor indexed="64"/>
      </patternFill>
    </fill>
    <fill>
      <patternFill patternType="solid">
        <fgColor theme="0"/>
        <bgColor indexed="9"/>
      </patternFill>
    </fill>
    <fill>
      <patternFill patternType="solid">
        <fgColor rgb="FFC0C0C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2" fillId="12" borderId="0" applyNumberFormat="0" applyBorder="0" applyAlignment="0" applyProtection="0">
      <alignment vertical="center"/>
    </xf>
    <xf numFmtId="0" fontId="36" fillId="1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1" borderId="0" applyNumberFormat="0" applyBorder="0" applyAlignment="0" applyProtection="0">
      <alignment vertical="center"/>
    </xf>
    <xf numFmtId="0" fontId="34" fillId="13" borderId="0" applyNumberFormat="0" applyBorder="0" applyAlignment="0" applyProtection="0">
      <alignment vertical="center"/>
    </xf>
    <xf numFmtId="43" fontId="0" fillId="0" borderId="0" applyFont="0" applyFill="0" applyBorder="0" applyAlignment="0" applyProtection="0">
      <alignment vertical="center"/>
    </xf>
    <xf numFmtId="0" fontId="37" fillId="16"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17" borderId="17" applyNumberFormat="0" applyFont="0" applyAlignment="0" applyProtection="0">
      <alignment vertical="center"/>
    </xf>
    <xf numFmtId="0" fontId="37" fillId="18" borderId="0" applyNumberFormat="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15" applyNumberFormat="0" applyFill="0" applyAlignment="0" applyProtection="0">
      <alignment vertical="center"/>
    </xf>
    <xf numFmtId="0" fontId="31" fillId="0" borderId="15" applyNumberFormat="0" applyFill="0" applyAlignment="0" applyProtection="0">
      <alignment vertical="center"/>
    </xf>
    <xf numFmtId="0" fontId="37" fillId="19" borderId="0" applyNumberFormat="0" applyBorder="0" applyAlignment="0" applyProtection="0">
      <alignment vertical="center"/>
    </xf>
    <xf numFmtId="0" fontId="33" fillId="0" borderId="18" applyNumberFormat="0" applyFill="0" applyAlignment="0" applyProtection="0">
      <alignment vertical="center"/>
    </xf>
    <xf numFmtId="0" fontId="37" fillId="22" borderId="0" applyNumberFormat="0" applyBorder="0" applyAlignment="0" applyProtection="0">
      <alignment vertical="center"/>
    </xf>
    <xf numFmtId="0" fontId="43" fillId="24" borderId="19" applyNumberFormat="0" applyAlignment="0" applyProtection="0">
      <alignment vertical="center"/>
    </xf>
    <xf numFmtId="0" fontId="44" fillId="24" borderId="16" applyNumberFormat="0" applyAlignment="0" applyProtection="0">
      <alignment vertical="center"/>
    </xf>
    <xf numFmtId="0" fontId="45" fillId="25" borderId="20" applyNumberFormat="0" applyAlignment="0" applyProtection="0">
      <alignment vertical="center"/>
    </xf>
    <xf numFmtId="0" fontId="32" fillId="27" borderId="0" applyNumberFormat="0" applyBorder="0" applyAlignment="0" applyProtection="0">
      <alignment vertical="center"/>
    </xf>
    <xf numFmtId="0" fontId="37" fillId="28" borderId="0" applyNumberFormat="0" applyBorder="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2" fillId="20" borderId="0" applyNumberFormat="0" applyBorder="0" applyAlignment="0" applyProtection="0">
      <alignment vertical="center"/>
    </xf>
    <xf numFmtId="0" fontId="35" fillId="14" borderId="0" applyNumberFormat="0" applyBorder="0" applyAlignment="0" applyProtection="0">
      <alignment vertical="center"/>
    </xf>
    <xf numFmtId="0" fontId="32" fillId="29" borderId="0" applyNumberFormat="0" applyBorder="0" applyAlignment="0" applyProtection="0">
      <alignment vertical="center"/>
    </xf>
    <xf numFmtId="0" fontId="37" fillId="23"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2" fillId="26" borderId="0" applyNumberFormat="0" applyBorder="0" applyAlignment="0" applyProtection="0">
      <alignment vertical="center"/>
    </xf>
    <xf numFmtId="0" fontId="32" fillId="37" borderId="0" applyNumberFormat="0" applyBorder="0" applyAlignment="0" applyProtection="0">
      <alignment vertical="center"/>
    </xf>
    <xf numFmtId="0" fontId="37" fillId="38" borderId="0" applyNumberFormat="0" applyBorder="0" applyAlignment="0" applyProtection="0">
      <alignment vertical="center"/>
    </xf>
    <xf numFmtId="0" fontId="32" fillId="39"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32" fillId="36" borderId="0" applyNumberFormat="0" applyBorder="0" applyAlignment="0" applyProtection="0">
      <alignment vertical="center"/>
    </xf>
    <xf numFmtId="0" fontId="37" fillId="21" borderId="0" applyNumberFormat="0" applyBorder="0" applyAlignment="0" applyProtection="0">
      <alignment vertical="center"/>
    </xf>
    <xf numFmtId="0" fontId="4" fillId="0" borderId="0"/>
  </cellStyleXfs>
  <cellXfs count="168">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xf numFmtId="0" fontId="0" fillId="0" borderId="0" xfId="0" applyAlignment="1"/>
    <xf numFmtId="0" fontId="3" fillId="0" borderId="0" xfId="0" applyFont="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4" fillId="2" borderId="6" xfId="0" applyNumberFormat="1" applyFont="1" applyFill="1" applyBorder="1" applyAlignment="1">
      <alignment horizontal="center" vertical="center" shrinkToFit="1"/>
    </xf>
    <xf numFmtId="177" fontId="4" fillId="0" borderId="7" xfId="0" applyNumberFormat="1" applyFont="1" applyBorder="1" applyAlignment="1">
      <alignment horizontal="center" vertical="center" shrinkToFit="1"/>
    </xf>
    <xf numFmtId="0" fontId="4" fillId="2" borderId="6" xfId="0" applyFont="1" applyFill="1" applyBorder="1" applyAlignment="1">
      <alignment horizontal="center" vertical="center" shrinkToFit="1"/>
    </xf>
    <xf numFmtId="177" fontId="0" fillId="0" borderId="7" xfId="0" applyNumberFormat="1" applyBorder="1" applyAlignment="1">
      <alignment horizontal="center" vertical="center"/>
    </xf>
    <xf numFmtId="176" fontId="4" fillId="0" borderId="7" xfId="0" applyNumberFormat="1" applyFont="1" applyBorder="1" applyAlignment="1">
      <alignment horizontal="center" vertical="center" shrinkToFit="1"/>
    </xf>
    <xf numFmtId="0" fontId="4" fillId="0" borderId="0" xfId="0" applyFont="1" applyFill="1" applyBorder="1" applyAlignment="1">
      <alignment vertical="center"/>
    </xf>
    <xf numFmtId="177" fontId="4" fillId="0" borderId="0" xfId="0" applyNumberFormat="1" applyFont="1" applyFill="1" applyBorder="1" applyAlignment="1">
      <alignment vertical="center"/>
    </xf>
    <xf numFmtId="0" fontId="5" fillId="3" borderId="0" xfId="0" applyFont="1" applyFill="1" applyAlignment="1">
      <alignment horizontal="center" vertical="center" wrapText="1"/>
    </xf>
    <xf numFmtId="0" fontId="4" fillId="0" borderId="0" xfId="0" applyFont="1" applyFill="1" applyBorder="1" applyAlignment="1">
      <alignment vertical="center" wrapText="1"/>
    </xf>
    <xf numFmtId="177" fontId="6" fillId="0" borderId="0" xfId="0" applyNumberFormat="1" applyFont="1" applyFill="1" applyBorder="1" applyAlignment="1">
      <alignment horizontal="right" vertical="center" wrapText="1"/>
    </xf>
    <xf numFmtId="0" fontId="7" fillId="4" borderId="7" xfId="0" applyFont="1" applyFill="1" applyBorder="1" applyAlignment="1">
      <alignment horizontal="center" vertical="center" wrapText="1"/>
    </xf>
    <xf numFmtId="177" fontId="8" fillId="5" borderId="7" xfId="49" applyNumberFormat="1" applyFont="1" applyFill="1" applyBorder="1" applyAlignment="1">
      <alignment horizontal="center" vertical="center"/>
    </xf>
    <xf numFmtId="0" fontId="9" fillId="0" borderId="7" xfId="0" applyFont="1" applyFill="1" applyBorder="1" applyAlignment="1">
      <alignment vertical="center" wrapText="1"/>
    </xf>
    <xf numFmtId="177" fontId="9" fillId="0" borderId="7" xfId="0" applyNumberFormat="1" applyFont="1" applyFill="1" applyBorder="1" applyAlignment="1">
      <alignment vertical="center"/>
    </xf>
    <xf numFmtId="177" fontId="10" fillId="0" borderId="7" xfId="0" applyNumberFormat="1" applyFont="1" applyBorder="1" applyAlignment="1">
      <alignment vertical="center"/>
    </xf>
    <xf numFmtId="0" fontId="7" fillId="0" borderId="7" xfId="0" applyNumberFormat="1" applyFont="1" applyFill="1" applyBorder="1" applyAlignment="1" applyProtection="1">
      <alignment vertical="center"/>
    </xf>
    <xf numFmtId="177" fontId="7" fillId="6" borderId="7" xfId="0" applyNumberFormat="1" applyFont="1" applyFill="1" applyBorder="1" applyAlignment="1" applyProtection="1">
      <alignment horizontal="right" vertical="center"/>
    </xf>
    <xf numFmtId="49" fontId="8" fillId="0" borderId="7" xfId="49" applyNumberFormat="1" applyFont="1" applyFill="1" applyBorder="1" applyAlignment="1">
      <alignment horizontal="left" vertical="center" wrapText="1"/>
    </xf>
    <xf numFmtId="177" fontId="8" fillId="0" borderId="7" xfId="0" applyNumberFormat="1" applyFont="1" applyFill="1" applyBorder="1" applyAlignment="1">
      <alignment vertical="center"/>
    </xf>
    <xf numFmtId="0" fontId="11" fillId="0" borderId="7" xfId="0" applyFont="1" applyFill="1" applyBorder="1" applyAlignment="1">
      <alignment horizontal="center" vertical="center" wrapText="1"/>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178" fontId="12" fillId="0" borderId="0" xfId="0" applyNumberFormat="1" applyFont="1" applyFill="1" applyBorder="1" applyAlignment="1">
      <alignment vertical="center"/>
    </xf>
    <xf numFmtId="0" fontId="5" fillId="3" borderId="0" xfId="0" applyFont="1" applyFill="1" applyBorder="1" applyAlignment="1">
      <alignment horizontal="center" vertical="center" wrapText="1"/>
    </xf>
    <xf numFmtId="178" fontId="5" fillId="3" borderId="0" xfId="0" applyNumberFormat="1" applyFont="1" applyFill="1" applyBorder="1" applyAlignment="1">
      <alignment horizontal="center" vertical="center" wrapText="1"/>
    </xf>
    <xf numFmtId="178" fontId="6" fillId="0" borderId="0" xfId="0" applyNumberFormat="1" applyFont="1" applyFill="1" applyBorder="1" applyAlignment="1">
      <alignment horizontal="right" vertical="center" wrapText="1"/>
    </xf>
    <xf numFmtId="0" fontId="13" fillId="0" borderId="7" xfId="0" applyFont="1" applyFill="1" applyBorder="1" applyAlignment="1">
      <alignment horizontal="center" vertical="center" wrapText="1"/>
    </xf>
    <xf numFmtId="178" fontId="14" fillId="0" borderId="7" xfId="49" applyNumberFormat="1" applyFont="1" applyFill="1" applyBorder="1" applyAlignment="1">
      <alignment horizontal="center" vertical="center"/>
    </xf>
    <xf numFmtId="0" fontId="15" fillId="0" borderId="7" xfId="0" applyFont="1" applyFill="1" applyBorder="1" applyAlignment="1">
      <alignment vertical="center" wrapText="1"/>
    </xf>
    <xf numFmtId="178" fontId="16" fillId="0" borderId="7" xfId="0" applyNumberFormat="1" applyFont="1" applyFill="1" applyBorder="1" applyAlignment="1">
      <alignment vertical="center"/>
    </xf>
    <xf numFmtId="0" fontId="17" fillId="0" borderId="7"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vertical="center"/>
    </xf>
    <xf numFmtId="178" fontId="19" fillId="7" borderId="8" xfId="0" applyNumberFormat="1" applyFont="1" applyFill="1" applyBorder="1" applyAlignment="1">
      <alignment horizontal="right" vertical="center"/>
    </xf>
    <xf numFmtId="178" fontId="19" fillId="8" borderId="7" xfId="0" applyNumberFormat="1" applyFont="1" applyFill="1" applyBorder="1" applyAlignment="1" applyProtection="1">
      <alignment horizontal="right" vertical="center"/>
    </xf>
    <xf numFmtId="178" fontId="20" fillId="8" borderId="7" xfId="0" applyNumberFormat="1" applyFont="1" applyFill="1" applyBorder="1" applyAlignment="1">
      <alignment vertical="center"/>
    </xf>
    <xf numFmtId="178" fontId="15" fillId="0" borderId="7" xfId="0" applyNumberFormat="1" applyFont="1" applyFill="1" applyBorder="1" applyAlignment="1">
      <alignment vertical="center"/>
    </xf>
    <xf numFmtId="49" fontId="3" fillId="0" borderId="7" xfId="49" applyNumberFormat="1" applyFont="1" applyFill="1" applyBorder="1" applyAlignment="1">
      <alignment horizontal="left" vertical="center" wrapText="1"/>
    </xf>
    <xf numFmtId="178" fontId="3" fillId="0" borderId="7" xfId="0" applyNumberFormat="1" applyFont="1" applyFill="1" applyBorder="1" applyAlignment="1">
      <alignment vertical="center"/>
    </xf>
    <xf numFmtId="0" fontId="17" fillId="0" borderId="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right" vertical="center"/>
    </xf>
    <xf numFmtId="0" fontId="21" fillId="0" borderId="0" xfId="0" applyFont="1" applyFill="1" applyBorder="1" applyAlignment="1"/>
    <xf numFmtId="178" fontId="21" fillId="0" borderId="0" xfId="0" applyNumberFormat="1" applyFont="1" applyFill="1" applyBorder="1" applyAlignment="1"/>
    <xf numFmtId="177" fontId="21" fillId="0" borderId="0" xfId="0" applyNumberFormat="1" applyFont="1" applyFill="1" applyBorder="1" applyAlignment="1"/>
    <xf numFmtId="0" fontId="22" fillId="0" borderId="0" xfId="0" applyNumberFormat="1" applyFont="1" applyFill="1" applyBorder="1" applyAlignment="1" applyProtection="1">
      <alignment horizontal="center" vertical="center"/>
    </xf>
    <xf numFmtId="178" fontId="22" fillId="0" borderId="0" xfId="0" applyNumberFormat="1" applyFont="1" applyFill="1" applyBorder="1" applyAlignment="1" applyProtection="1">
      <alignment horizontal="center" vertical="center"/>
    </xf>
    <xf numFmtId="177" fontId="2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right" vertical="center"/>
    </xf>
    <xf numFmtId="178" fontId="18" fillId="0" borderId="0" xfId="0" applyNumberFormat="1" applyFont="1" applyFill="1" applyBorder="1" applyAlignment="1" applyProtection="1">
      <alignment horizontal="right" vertical="center"/>
    </xf>
    <xf numFmtId="177" fontId="18" fillId="0" borderId="0" xfId="0" applyNumberFormat="1" applyFont="1" applyFill="1" applyBorder="1" applyAlignment="1" applyProtection="1">
      <alignment horizontal="right" vertical="center"/>
    </xf>
    <xf numFmtId="0" fontId="17" fillId="8" borderId="7" xfId="0" applyNumberFormat="1" applyFont="1" applyFill="1" applyBorder="1" applyAlignment="1" applyProtection="1">
      <alignment horizontal="center" vertical="center"/>
    </xf>
    <xf numFmtId="178" fontId="17" fillId="8" borderId="7" xfId="0" applyNumberFormat="1" applyFont="1" applyFill="1" applyBorder="1" applyAlignment="1" applyProtection="1">
      <alignment horizontal="center" vertical="center"/>
    </xf>
    <xf numFmtId="177" fontId="17" fillId="8" borderId="7" xfId="0" applyNumberFormat="1" applyFont="1" applyFill="1" applyBorder="1" applyAlignment="1" applyProtection="1">
      <alignment horizontal="center" vertical="center"/>
    </xf>
    <xf numFmtId="0" fontId="18" fillId="8" borderId="7" xfId="0" applyNumberFormat="1" applyFont="1" applyFill="1" applyBorder="1" applyAlignment="1" applyProtection="1">
      <alignment vertical="center"/>
    </xf>
    <xf numFmtId="178" fontId="18" fillId="8" borderId="7" xfId="0" applyNumberFormat="1" applyFont="1" applyFill="1" applyBorder="1" applyAlignment="1" applyProtection="1">
      <alignment horizontal="right" vertical="center"/>
    </xf>
    <xf numFmtId="177" fontId="18" fillId="8" borderId="7" xfId="0" applyNumberFormat="1" applyFont="1" applyFill="1" applyBorder="1" applyAlignment="1" applyProtection="1">
      <alignment horizontal="right" vertical="center"/>
    </xf>
    <xf numFmtId="178" fontId="18" fillId="9" borderId="7" xfId="0" applyNumberFormat="1" applyFont="1" applyFill="1" applyBorder="1" applyAlignment="1" applyProtection="1">
      <alignment horizontal="right" vertical="center"/>
    </xf>
    <xf numFmtId="177" fontId="18" fillId="9" borderId="7" xfId="0" applyNumberFormat="1" applyFont="1" applyFill="1" applyBorder="1" applyAlignment="1" applyProtection="1">
      <alignment horizontal="right" vertical="center"/>
    </xf>
    <xf numFmtId="0" fontId="23" fillId="0" borderId="0" xfId="0" applyFont="1" applyFill="1" applyAlignment="1">
      <alignment horizontal="left" vertical="center" wrapText="1"/>
    </xf>
    <xf numFmtId="178" fontId="0" fillId="0" borderId="0" xfId="0" applyNumberFormat="1" applyAlignment="1"/>
    <xf numFmtId="0" fontId="22" fillId="0" borderId="0" xfId="0" applyNumberFormat="1" applyFont="1" applyFill="1" applyAlignment="1" applyProtection="1">
      <alignment horizontal="center" vertical="center"/>
    </xf>
    <xf numFmtId="178" fontId="22" fillId="0" borderId="0" xfId="0" applyNumberFormat="1" applyFont="1" applyFill="1" applyAlignment="1" applyProtection="1">
      <alignment horizontal="center" vertical="center"/>
    </xf>
    <xf numFmtId="0" fontId="18" fillId="0" borderId="0" xfId="0" applyNumberFormat="1" applyFont="1" applyFill="1" applyAlignment="1" applyProtection="1">
      <alignment horizontal="right" vertical="center"/>
    </xf>
    <xf numFmtId="178" fontId="18" fillId="0" borderId="0" xfId="0" applyNumberFormat="1" applyFont="1" applyFill="1" applyAlignment="1" applyProtection="1">
      <alignment horizontal="right" vertical="center"/>
    </xf>
    <xf numFmtId="0" fontId="17" fillId="8" borderId="8" xfId="0" applyFont="1" applyFill="1" applyBorder="1" applyAlignment="1">
      <alignment horizontal="center" vertical="center"/>
    </xf>
    <xf numFmtId="178" fontId="17" fillId="8" borderId="8" xfId="0" applyNumberFormat="1" applyFont="1" applyFill="1" applyBorder="1" applyAlignment="1">
      <alignment horizontal="center" vertical="center"/>
    </xf>
    <xf numFmtId="0" fontId="18" fillId="8" borderId="8" xfId="0" applyFont="1" applyFill="1" applyBorder="1" applyAlignment="1">
      <alignment horizontal="left" vertical="center"/>
    </xf>
    <xf numFmtId="178" fontId="17" fillId="8" borderId="8" xfId="0" applyNumberFormat="1" applyFont="1" applyFill="1" applyBorder="1" applyAlignment="1">
      <alignment horizontal="right" vertical="center"/>
    </xf>
    <xf numFmtId="0" fontId="17" fillId="8" borderId="8" xfId="0" applyFont="1" applyFill="1" applyBorder="1" applyAlignment="1">
      <alignment vertical="center"/>
    </xf>
    <xf numFmtId="178" fontId="18" fillId="8" borderId="8" xfId="0" applyNumberFormat="1" applyFont="1" applyFill="1" applyBorder="1" applyAlignment="1">
      <alignment horizontal="right" vertical="center"/>
    </xf>
    <xf numFmtId="0" fontId="18" fillId="8" borderId="8" xfId="0" applyFont="1" applyFill="1" applyBorder="1" applyAlignment="1">
      <alignment vertical="center"/>
    </xf>
    <xf numFmtId="0" fontId="18" fillId="8" borderId="9" xfId="0" applyFont="1" applyFill="1" applyBorder="1" applyAlignment="1">
      <alignment horizontal="left" vertical="center"/>
    </xf>
    <xf numFmtId="0" fontId="18" fillId="8" borderId="10" xfId="0" applyFont="1" applyFill="1" applyBorder="1" applyAlignment="1">
      <alignment vertical="center"/>
    </xf>
    <xf numFmtId="0" fontId="18" fillId="8" borderId="11" xfId="0" applyFont="1" applyFill="1" applyBorder="1" applyAlignment="1">
      <alignment horizontal="left" vertical="center"/>
    </xf>
    <xf numFmtId="0" fontId="18" fillId="8" borderId="11" xfId="0" applyFont="1" applyFill="1" applyBorder="1" applyAlignment="1">
      <alignment vertical="center"/>
    </xf>
    <xf numFmtId="178" fontId="18" fillId="8" borderId="11" xfId="0" applyNumberFormat="1" applyFont="1" applyFill="1" applyBorder="1" applyAlignment="1">
      <alignment horizontal="right" vertical="center"/>
    </xf>
    <xf numFmtId="0" fontId="17" fillId="8" borderId="7" xfId="0" applyFont="1" applyFill="1" applyBorder="1" applyAlignment="1">
      <alignment horizontal="center" vertical="center"/>
    </xf>
    <xf numFmtId="0" fontId="17" fillId="8" borderId="7" xfId="0" applyFont="1" applyFill="1" applyBorder="1" applyAlignment="1">
      <alignment horizontal="left" vertical="center"/>
    </xf>
    <xf numFmtId="177" fontId="0" fillId="0" borderId="0" xfId="0" applyNumberFormat="1" applyAlignment="1"/>
    <xf numFmtId="177" fontId="22" fillId="0" borderId="0" xfId="0" applyNumberFormat="1" applyFont="1" applyFill="1" applyAlignment="1" applyProtection="1">
      <alignment horizontal="center" vertical="center"/>
    </xf>
    <xf numFmtId="177" fontId="18" fillId="0" borderId="0" xfId="0" applyNumberFormat="1" applyFont="1" applyFill="1" applyAlignment="1" applyProtection="1">
      <alignment horizontal="right" vertical="center"/>
    </xf>
    <xf numFmtId="0" fontId="17" fillId="8" borderId="11" xfId="0" applyFont="1" applyFill="1" applyBorder="1" applyAlignment="1">
      <alignment horizontal="center" vertical="center"/>
    </xf>
    <xf numFmtId="177" fontId="17" fillId="8" borderId="11" xfId="0" applyNumberFormat="1" applyFont="1" applyFill="1" applyBorder="1" applyAlignment="1">
      <alignment horizontal="center" vertical="center"/>
    </xf>
    <xf numFmtId="177" fontId="18" fillId="8" borderId="8" xfId="0" applyNumberFormat="1" applyFont="1" applyFill="1" applyBorder="1" applyAlignment="1">
      <alignment horizontal="right" vertical="center"/>
    </xf>
    <xf numFmtId="177" fontId="17" fillId="8" borderId="11" xfId="0" applyNumberFormat="1" applyFont="1" applyFill="1" applyBorder="1" applyAlignment="1">
      <alignment horizontal="right" vertical="center"/>
    </xf>
    <xf numFmtId="178" fontId="17" fillId="8" borderId="7" xfId="0" applyNumberFormat="1" applyFont="1" applyFill="1" applyBorder="1" applyAlignment="1">
      <alignment horizontal="right" vertical="center"/>
    </xf>
    <xf numFmtId="0" fontId="18" fillId="8" borderId="7" xfId="0" applyFont="1" applyFill="1" applyBorder="1" applyAlignment="1">
      <alignment vertical="center"/>
    </xf>
    <xf numFmtId="177" fontId="23" fillId="7" borderId="7" xfId="0" applyNumberFormat="1" applyFont="1" applyFill="1" applyBorder="1" applyAlignment="1">
      <alignment horizontal="right" vertical="center"/>
    </xf>
    <xf numFmtId="0" fontId="18" fillId="8" borderId="12" xfId="0" applyFont="1" applyFill="1" applyBorder="1" applyAlignment="1">
      <alignment vertical="center"/>
    </xf>
    <xf numFmtId="177" fontId="18" fillId="8" borderId="12" xfId="0" applyNumberFormat="1" applyFont="1" applyFill="1" applyBorder="1" applyAlignment="1">
      <alignment horizontal="right" vertical="center"/>
    </xf>
    <xf numFmtId="177" fontId="17" fillId="8" borderId="8" xfId="0" applyNumberFormat="1" applyFont="1" applyFill="1" applyBorder="1" applyAlignment="1">
      <alignment horizontal="right" vertical="center"/>
    </xf>
    <xf numFmtId="0" fontId="24" fillId="0" borderId="0" xfId="0" applyNumberFormat="1" applyFont="1" applyFill="1" applyAlignment="1" applyProtection="1">
      <alignment horizontal="center" vertical="center"/>
    </xf>
    <xf numFmtId="3" fontId="18" fillId="8" borderId="7" xfId="0" applyNumberFormat="1" applyFont="1" applyFill="1" applyBorder="1" applyAlignment="1" applyProtection="1">
      <alignment horizontal="right" vertical="center"/>
    </xf>
    <xf numFmtId="3" fontId="18" fillId="8" borderId="8" xfId="0" applyNumberFormat="1" applyFont="1" applyFill="1" applyBorder="1" applyAlignment="1">
      <alignment horizontal="right" vertical="center"/>
    </xf>
    <xf numFmtId="0" fontId="0" fillId="0" borderId="0" xfId="0" applyFont="1" applyAlignment="1"/>
    <xf numFmtId="0" fontId="21" fillId="0" borderId="0" xfId="0" applyFont="1" applyFill="1" applyAlignment="1"/>
    <xf numFmtId="0" fontId="22" fillId="5" borderId="0" xfId="0" applyNumberFormat="1" applyFont="1" applyFill="1" applyAlignment="1" applyProtection="1">
      <alignment horizontal="center" vertical="center"/>
    </xf>
    <xf numFmtId="0" fontId="25" fillId="8" borderId="8" xfId="0" applyFont="1" applyFill="1" applyBorder="1" applyAlignment="1">
      <alignment horizontal="center" vertical="center"/>
    </xf>
    <xf numFmtId="0" fontId="23" fillId="8" borderId="10" xfId="0" applyFont="1" applyFill="1" applyBorder="1" applyAlignment="1">
      <alignment vertical="center"/>
    </xf>
    <xf numFmtId="177" fontId="23" fillId="8" borderId="7" xfId="0" applyNumberFormat="1" applyFont="1" applyFill="1" applyBorder="1" applyAlignment="1">
      <alignment horizontal="right" vertical="center"/>
    </xf>
    <xf numFmtId="177" fontId="23" fillId="8" borderId="7" xfId="0" applyNumberFormat="1" applyFont="1" applyFill="1" applyBorder="1" applyAlignment="1">
      <alignment vertical="center"/>
    </xf>
    <xf numFmtId="0" fontId="23" fillId="8" borderId="13" xfId="0" applyFont="1" applyFill="1" applyBorder="1" applyAlignment="1">
      <alignment vertical="center"/>
    </xf>
    <xf numFmtId="177" fontId="23" fillId="8" borderId="14" xfId="0" applyNumberFormat="1" applyFont="1" applyFill="1" applyBorder="1" applyAlignment="1">
      <alignment vertical="center"/>
    </xf>
    <xf numFmtId="0" fontId="23" fillId="8" borderId="7" xfId="0" applyFont="1" applyFill="1" applyBorder="1" applyAlignment="1">
      <alignment vertical="center"/>
    </xf>
    <xf numFmtId="0" fontId="21" fillId="0" borderId="7" xfId="0" applyFont="1" applyFill="1" applyBorder="1" applyAlignment="1"/>
    <xf numFmtId="177" fontId="21" fillId="0" borderId="7" xfId="0" applyNumberFormat="1" applyFont="1" applyFill="1" applyBorder="1" applyAlignment="1"/>
    <xf numFmtId="0" fontId="25" fillId="8" borderId="7" xfId="0" applyFont="1" applyFill="1" applyBorder="1" applyAlignment="1">
      <alignment horizontal="center" vertical="center"/>
    </xf>
    <xf numFmtId="177" fontId="25" fillId="8" borderId="7" xfId="0" applyNumberFormat="1" applyFont="1" applyFill="1" applyBorder="1" applyAlignment="1">
      <alignment horizontal="right" vertical="center"/>
    </xf>
    <xf numFmtId="177" fontId="25" fillId="8" borderId="7" xfId="0" applyNumberFormat="1" applyFont="1" applyFill="1" applyBorder="1" applyAlignment="1">
      <alignment horizontal="center" vertical="center"/>
    </xf>
    <xf numFmtId="177" fontId="21" fillId="0" borderId="0" xfId="0" applyNumberFormat="1" applyFont="1" applyFill="1" applyAlignment="1"/>
    <xf numFmtId="0" fontId="22" fillId="0" borderId="0" xfId="0" applyFont="1" applyFill="1" applyAlignment="1">
      <alignment horizontal="center" vertical="center"/>
    </xf>
    <xf numFmtId="177" fontId="22" fillId="0" borderId="0" xfId="0" applyNumberFormat="1" applyFont="1" applyFill="1" applyAlignment="1">
      <alignment horizontal="center" vertical="center"/>
    </xf>
    <xf numFmtId="0" fontId="18" fillId="0" borderId="0" xfId="0" applyFont="1" applyFill="1" applyAlignment="1">
      <alignment vertical="center"/>
    </xf>
    <xf numFmtId="177" fontId="18" fillId="0" borderId="0" xfId="0" applyNumberFormat="1" applyFont="1" applyFill="1" applyAlignment="1">
      <alignment horizontal="right" vertical="center"/>
    </xf>
    <xf numFmtId="0" fontId="17" fillId="8" borderId="10" xfId="0" applyFont="1" applyFill="1" applyBorder="1" applyAlignment="1">
      <alignment horizontal="left" vertical="center"/>
    </xf>
    <xf numFmtId="177" fontId="17" fillId="8" borderId="12" xfId="0" applyNumberFormat="1" applyFont="1" applyFill="1" applyBorder="1" applyAlignment="1">
      <alignment horizontal="right" vertical="center"/>
    </xf>
    <xf numFmtId="0" fontId="17" fillId="8" borderId="11" xfId="0" applyFont="1" applyFill="1" applyBorder="1" applyAlignment="1">
      <alignment horizontal="left" vertical="center"/>
    </xf>
    <xf numFmtId="177" fontId="18" fillId="8" borderId="7" xfId="0" applyNumberFormat="1" applyFont="1" applyFill="1" applyBorder="1" applyAlignment="1">
      <alignment horizontal="right" vertical="center"/>
    </xf>
    <xf numFmtId="177" fontId="18" fillId="8" borderId="7" xfId="0" applyNumberFormat="1" applyFont="1" applyFill="1" applyBorder="1" applyAlignment="1">
      <alignment vertical="center"/>
    </xf>
    <xf numFmtId="0" fontId="18" fillId="8" borderId="14" xfId="0" applyFont="1" applyFill="1" applyBorder="1" applyAlignment="1">
      <alignment vertical="center"/>
    </xf>
    <xf numFmtId="177" fontId="18" fillId="8" borderId="14" xfId="0" applyNumberFormat="1" applyFont="1" applyFill="1" applyBorder="1" applyAlignment="1">
      <alignment vertical="center"/>
    </xf>
    <xf numFmtId="177" fontId="17" fillId="8" borderId="7" xfId="0" applyNumberFormat="1" applyFont="1" applyFill="1" applyBorder="1" applyAlignment="1">
      <alignment horizontal="right" vertical="center"/>
    </xf>
    <xf numFmtId="177" fontId="17" fillId="8" borderId="7" xfId="0" applyNumberFormat="1" applyFont="1" applyFill="1" applyBorder="1" applyAlignment="1">
      <alignment horizontal="center" vertical="center"/>
    </xf>
    <xf numFmtId="177" fontId="17" fillId="8" borderId="7" xfId="0" applyNumberFormat="1" applyFont="1" applyFill="1" applyBorder="1" applyAlignment="1">
      <alignment vertical="center"/>
    </xf>
    <xf numFmtId="0" fontId="17" fillId="8" borderId="10" xfId="0" applyFont="1" applyFill="1" applyBorder="1" applyAlignment="1">
      <alignment vertical="center"/>
    </xf>
    <xf numFmtId="0" fontId="17" fillId="8" borderId="10" xfId="0" applyFont="1" applyFill="1" applyBorder="1" applyAlignment="1">
      <alignment horizontal="center" vertical="center"/>
    </xf>
    <xf numFmtId="0" fontId="18" fillId="0" borderId="0" xfId="0" applyFont="1" applyFill="1" applyAlignment="1">
      <alignment horizontal="right" vertical="center"/>
    </xf>
    <xf numFmtId="177" fontId="17" fillId="8" borderId="8" xfId="0" applyNumberFormat="1" applyFont="1" applyFill="1" applyBorder="1" applyAlignment="1">
      <alignment horizontal="center" vertical="center"/>
    </xf>
    <xf numFmtId="177" fontId="17" fillId="8" borderId="8" xfId="0" applyNumberFormat="1" applyFont="1" applyFill="1" applyBorder="1" applyAlignment="1">
      <alignment vertical="center"/>
    </xf>
    <xf numFmtId="177" fontId="18" fillId="8" borderId="8" xfId="0" applyNumberFormat="1" applyFont="1" applyFill="1" applyBorder="1" applyAlignment="1">
      <alignment vertical="center"/>
    </xf>
    <xf numFmtId="177" fontId="18" fillId="7" borderId="8" xfId="0" applyNumberFormat="1" applyFont="1" applyFill="1" applyBorder="1" applyAlignment="1">
      <alignment horizontal="right" vertical="center"/>
    </xf>
    <xf numFmtId="0" fontId="0" fillId="0" borderId="0" xfId="0" applyAlignment="1">
      <alignment wrapText="1"/>
    </xf>
    <xf numFmtId="0" fontId="21" fillId="8" borderId="0" xfId="0" applyFont="1" applyFill="1" applyAlignment="1"/>
    <xf numFmtId="177" fontId="21" fillId="8" borderId="0" xfId="0" applyNumberFormat="1" applyFont="1" applyFill="1" applyAlignment="1"/>
    <xf numFmtId="0" fontId="22" fillId="8" borderId="0" xfId="0" applyNumberFormat="1" applyFont="1" applyFill="1" applyAlignment="1" applyProtection="1">
      <alignment horizontal="center" vertical="center"/>
    </xf>
    <xf numFmtId="177" fontId="22" fillId="8" borderId="0" xfId="0" applyNumberFormat="1" applyFont="1" applyFill="1" applyAlignment="1" applyProtection="1">
      <alignment horizontal="center" vertical="center"/>
    </xf>
    <xf numFmtId="0" fontId="18" fillId="8" borderId="0" xfId="0" applyFont="1" applyFill="1" applyAlignment="1">
      <alignment vertical="center"/>
    </xf>
    <xf numFmtId="177" fontId="18" fillId="8" borderId="0" xfId="0" applyNumberFormat="1" applyFont="1" applyFill="1" applyAlignment="1">
      <alignment horizontal="right" vertical="center"/>
    </xf>
    <xf numFmtId="0" fontId="17" fillId="8" borderId="8" xfId="0" applyFont="1" applyFill="1" applyBorder="1" applyAlignment="1">
      <alignment horizontal="center" vertical="center" wrapText="1"/>
    </xf>
    <xf numFmtId="0" fontId="17" fillId="8" borderId="10" xfId="0" applyFont="1" applyFill="1" applyBorder="1" applyAlignment="1">
      <alignment horizontal="center" vertical="center" wrapText="1"/>
    </xf>
    <xf numFmtId="177" fontId="17" fillId="8" borderId="8" xfId="0" applyNumberFormat="1"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3" xfId="0" applyFont="1" applyFill="1" applyBorder="1" applyAlignment="1">
      <alignment horizontal="center" vertical="center" wrapText="1"/>
    </xf>
    <xf numFmtId="177" fontId="17" fillId="8" borderId="11" xfId="0" applyNumberFormat="1" applyFont="1" applyFill="1" applyBorder="1" applyAlignment="1">
      <alignment horizontal="center" vertical="center" wrapText="1"/>
    </xf>
    <xf numFmtId="0" fontId="17" fillId="8" borderId="8" xfId="0" applyFont="1" applyFill="1" applyBorder="1" applyAlignment="1">
      <alignment horizontal="left" vertical="center"/>
    </xf>
    <xf numFmtId="0" fontId="18" fillId="8" borderId="0" xfId="0" applyFont="1" applyFill="1" applyAlignment="1">
      <alignment horizontal="right" vertical="center"/>
    </xf>
    <xf numFmtId="177" fontId="18" fillId="8" borderId="11" xfId="0" applyNumberFormat="1" applyFont="1" applyFill="1" applyBorder="1" applyAlignment="1">
      <alignment horizontal="right" vertical="center"/>
    </xf>
    <xf numFmtId="0" fontId="18" fillId="8" borderId="10" xfId="0" applyFont="1" applyFill="1" applyBorder="1" applyAlignment="1">
      <alignment horizontal="left" vertical="center"/>
    </xf>
    <xf numFmtId="0" fontId="26" fillId="0" borderId="0" xfId="0" applyFont="1" applyFill="1" applyAlignment="1"/>
    <xf numFmtId="0" fontId="18" fillId="8" borderId="9" xfId="0" applyFont="1" applyFill="1" applyBorder="1" applyAlignment="1">
      <alignment vertical="center"/>
    </xf>
    <xf numFmtId="177" fontId="17" fillId="8" borderId="7" xfId="0" applyNumberFormat="1" applyFont="1" applyFill="1" applyBorder="1" applyAlignment="1" applyProtection="1">
      <alignment horizontal="right" vertical="center"/>
    </xf>
    <xf numFmtId="177" fontId="26" fillId="0" borderId="0" xfId="0" applyNumberFormat="1" applyFont="1" applyFill="1" applyAlignment="1"/>
    <xf numFmtId="0" fontId="27" fillId="0" borderId="0" xfId="0" applyFont="1" applyFill="1" applyAlignment="1">
      <alignment horizontal="center" vertical="center"/>
    </xf>
    <xf numFmtId="177" fontId="27" fillId="0" borderId="0" xfId="0" applyNumberFormat="1" applyFont="1" applyFill="1" applyAlignment="1">
      <alignment horizontal="center" vertical="center"/>
    </xf>
    <xf numFmtId="177" fontId="28" fillId="0" borderId="0" xfId="0" applyNumberFormat="1" applyFont="1" applyFill="1" applyAlignment="1">
      <alignment horizontal="right" vertical="center"/>
    </xf>
    <xf numFmtId="0" fontId="17" fillId="10" borderId="8" xfId="0" applyFont="1" applyFill="1" applyBorder="1" applyAlignment="1">
      <alignment horizontal="center" vertical="center"/>
    </xf>
    <xf numFmtId="0" fontId="18" fillId="10" borderId="8"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24037;&#20316;\&#39044;&#20915;&#31639;&#20844;&#24320;\&#20915;&#31639;&#20844;&#24320;\2020&#24180;&#20915;&#31639;&#20844;&#24320;\2020&#24635;&#20915;&#31639;&#34920;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69;&#24211;\2&#12289;&#25919;&#24220;&#24635;&#20915;&#31639;\2024&#24180;\&#36130;&#25919;&#24635;&#20915;&#31639;&#25253;&#34920;_2024&#24180;_&#26611;&#21271;&#21306;_2025-08-11%2010_53_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269;&#24211;\2&#12289;&#25919;&#24220;&#24635;&#20915;&#31639;\2024&#24180;\&#36130;&#25919;&#24635;&#20915;&#31639;&#31616;&#34920;_2024&#24180;_&#26611;&#21271;&#21306;_2025-05-09%2008_37_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 val="L25-G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E5">
            <v>0</v>
          </cell>
        </row>
        <row r="5">
          <cell r="J5">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GX"/>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INFO"/>
      <sheetName val="IB"/>
      <sheetName val="ML"/>
      <sheetName val="JB01"/>
      <sheetName val="JB02"/>
      <sheetName val="JB03"/>
      <sheetName val="JB04"/>
      <sheetName val="JB05"/>
      <sheetName val="JB06"/>
      <sheetName val="FB"/>
      <sheetName val="FB-G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2"/>
  <sheetViews>
    <sheetView tabSelected="1" topLeftCell="B1" workbookViewId="0">
      <selection activeCell="F22" sqref="F22"/>
    </sheetView>
  </sheetViews>
  <sheetFormatPr defaultColWidth="12.125" defaultRowHeight="17.15" customHeight="1" outlineLevelCol="5"/>
  <cols>
    <col min="1" max="1" width="11.125" style="106" customWidth="1"/>
    <col min="2" max="2" width="49.875" style="159" customWidth="1"/>
    <col min="3" max="3" width="17.5" style="162" customWidth="1"/>
    <col min="4" max="4" width="12.125" style="159"/>
    <col min="7" max="16384" width="12.125" style="159"/>
  </cols>
  <sheetData>
    <row r="1" s="159" customFormat="1" ht="33.75" customHeight="1" spans="1:6">
      <c r="A1" s="121" t="s">
        <v>0</v>
      </c>
      <c r="B1" s="163" t="s">
        <v>1</v>
      </c>
      <c r="C1" s="164"/>
      <c r="E1"/>
      <c r="F1"/>
    </row>
    <row r="2" s="159" customFormat="1" ht="17.25" customHeight="1" spans="1:6">
      <c r="A2" s="137" t="str">
        <f>"单位："&amp;'[2]##BASEINFO'!$B$19</f>
        <v>单位：万元</v>
      </c>
      <c r="C2" s="165" t="s">
        <v>2</v>
      </c>
      <c r="E2"/>
      <c r="F2"/>
    </row>
    <row r="3" s="159" customFormat="1" ht="17.25" customHeight="1" spans="1:6">
      <c r="A3" s="166" t="s">
        <v>3</v>
      </c>
      <c r="B3" s="75" t="s">
        <v>4</v>
      </c>
      <c r="C3" s="93" t="s">
        <v>5</v>
      </c>
      <c r="E3"/>
      <c r="F3"/>
    </row>
    <row r="4" s="159" customFormat="1" ht="17.25" customHeight="1" spans="1:6">
      <c r="A4" s="167"/>
      <c r="B4" s="83" t="s">
        <v>6</v>
      </c>
      <c r="C4" s="94">
        <v>50623</v>
      </c>
      <c r="E4"/>
      <c r="F4"/>
    </row>
    <row r="5" s="159" customFormat="1" ht="17.25" customHeight="1" spans="1:6">
      <c r="A5" s="167">
        <v>101</v>
      </c>
      <c r="B5" s="81" t="s">
        <v>7</v>
      </c>
      <c r="C5" s="100">
        <v>16161</v>
      </c>
      <c r="E5"/>
      <c r="F5"/>
    </row>
    <row r="6" s="159" customFormat="1" ht="17.25" customHeight="1" spans="1:6">
      <c r="A6" s="167">
        <v>10101</v>
      </c>
      <c r="B6" s="81" t="s">
        <v>8</v>
      </c>
      <c r="C6" s="94">
        <v>6333</v>
      </c>
      <c r="E6"/>
      <c r="F6"/>
    </row>
    <row r="7" s="159" customFormat="1" ht="17.25" customHeight="1" spans="1:6">
      <c r="A7" s="167">
        <v>1010101</v>
      </c>
      <c r="B7" s="81" t="s">
        <v>9</v>
      </c>
      <c r="C7" s="94">
        <v>1061</v>
      </c>
      <c r="E7"/>
      <c r="F7"/>
    </row>
    <row r="8" s="159" customFormat="1" ht="17.25" customHeight="1" spans="1:6">
      <c r="A8" s="167">
        <v>101010101</v>
      </c>
      <c r="B8" s="81" t="s">
        <v>10</v>
      </c>
      <c r="C8" s="94">
        <v>53</v>
      </c>
      <c r="E8"/>
      <c r="F8"/>
    </row>
    <row r="9" s="159" customFormat="1" ht="17.25" customHeight="1" spans="1:6">
      <c r="A9" s="167">
        <v>101010102</v>
      </c>
      <c r="B9" s="81" t="s">
        <v>11</v>
      </c>
      <c r="C9" s="94">
        <v>5662</v>
      </c>
      <c r="E9"/>
      <c r="F9"/>
    </row>
    <row r="10" s="159" customFormat="1" ht="17.25" customHeight="1" spans="1:6">
      <c r="A10" s="167">
        <v>101010103</v>
      </c>
      <c r="B10" s="81" t="s">
        <v>12</v>
      </c>
      <c r="C10" s="94">
        <v>12649</v>
      </c>
      <c r="E10"/>
      <c r="F10"/>
    </row>
    <row r="11" s="159" customFormat="1" ht="17.25" customHeight="1" spans="1:6">
      <c r="A11" s="167">
        <v>101010104</v>
      </c>
      <c r="B11" s="81" t="s">
        <v>13</v>
      </c>
      <c r="C11" s="94">
        <v>5112</v>
      </c>
      <c r="E11"/>
      <c r="F11"/>
    </row>
    <row r="12" s="159" customFormat="1" ht="17.25" customHeight="1" spans="1:6">
      <c r="A12" s="167">
        <v>101010105</v>
      </c>
      <c r="B12" s="81" t="s">
        <v>14</v>
      </c>
      <c r="C12" s="94">
        <v>0</v>
      </c>
      <c r="E12"/>
      <c r="F12"/>
    </row>
    <row r="13" s="159" customFormat="1" ht="17.25" customHeight="1" spans="1:6">
      <c r="A13" s="167">
        <v>101010106</v>
      </c>
      <c r="B13" s="81" t="s">
        <v>15</v>
      </c>
      <c r="C13" s="94">
        <v>0</v>
      </c>
      <c r="E13"/>
      <c r="F13"/>
    </row>
    <row r="14" s="159" customFormat="1" ht="17.25" customHeight="1" spans="1:6">
      <c r="A14" s="167">
        <v>101010117</v>
      </c>
      <c r="B14" s="81" t="s">
        <v>16</v>
      </c>
      <c r="C14" s="94">
        <v>3592</v>
      </c>
      <c r="E14"/>
      <c r="F14"/>
    </row>
    <row r="15" s="159" customFormat="1" ht="17.25" customHeight="1" spans="1:6">
      <c r="A15" s="167">
        <v>101010118</v>
      </c>
      <c r="B15" s="81" t="s">
        <v>17</v>
      </c>
      <c r="C15" s="94">
        <v>0</v>
      </c>
      <c r="E15"/>
      <c r="F15"/>
    </row>
    <row r="16" s="159" customFormat="1" ht="17.25" customHeight="1" spans="1:6">
      <c r="A16" s="167">
        <v>101010119</v>
      </c>
      <c r="B16" s="81" t="s">
        <v>18</v>
      </c>
      <c r="C16" s="94">
        <v>0</v>
      </c>
      <c r="E16"/>
      <c r="F16"/>
    </row>
    <row r="17" s="159" customFormat="1" ht="17.25" customHeight="1" spans="1:6">
      <c r="A17" s="167">
        <v>101010120</v>
      </c>
      <c r="B17" s="81" t="s">
        <v>19</v>
      </c>
      <c r="C17" s="94">
        <v>0</v>
      </c>
      <c r="E17"/>
      <c r="F17"/>
    </row>
    <row r="18" s="159" customFormat="1" ht="17.25" customHeight="1" spans="1:6">
      <c r="A18" s="167">
        <v>101010121</v>
      </c>
      <c r="B18" s="81" t="s">
        <v>20</v>
      </c>
      <c r="C18" s="94">
        <v>0</v>
      </c>
      <c r="E18"/>
      <c r="F18"/>
    </row>
    <row r="19" s="159" customFormat="1" ht="17.25" customHeight="1" spans="1:6">
      <c r="A19" s="167">
        <v>101010122</v>
      </c>
      <c r="B19" s="81" t="s">
        <v>21</v>
      </c>
      <c r="C19" s="94">
        <v>0</v>
      </c>
      <c r="E19"/>
      <c r="F19"/>
    </row>
    <row r="20" s="159" customFormat="1" ht="17.25" customHeight="1" spans="1:6">
      <c r="A20" s="167">
        <v>101010125</v>
      </c>
      <c r="B20" s="81" t="s">
        <v>22</v>
      </c>
      <c r="C20" s="94">
        <v>7090</v>
      </c>
      <c r="E20"/>
      <c r="F20"/>
    </row>
    <row r="21" s="159" customFormat="1" ht="17.25" customHeight="1" spans="1:6">
      <c r="A21" s="167">
        <v>101010127</v>
      </c>
      <c r="B21" s="81" t="s">
        <v>23</v>
      </c>
      <c r="C21" s="94">
        <v>2216</v>
      </c>
      <c r="E21"/>
      <c r="F21"/>
    </row>
    <row r="22" s="159" customFormat="1" ht="17.25" customHeight="1" spans="1:6">
      <c r="A22" s="167">
        <v>101010129</v>
      </c>
      <c r="B22" s="81" t="s">
        <v>24</v>
      </c>
      <c r="C22" s="94">
        <v>1528</v>
      </c>
      <c r="E22"/>
      <c r="F22"/>
    </row>
    <row r="23" s="159" customFormat="1" ht="17.25" customHeight="1" spans="1:6">
      <c r="A23" s="167">
        <v>101010131</v>
      </c>
      <c r="B23" s="81" t="s">
        <v>25</v>
      </c>
      <c r="C23" s="94">
        <v>793</v>
      </c>
      <c r="E23"/>
      <c r="F23"/>
    </row>
    <row r="24" s="159" customFormat="1" ht="17.25" customHeight="1" spans="1:6">
      <c r="A24" s="167">
        <v>101010132</v>
      </c>
      <c r="B24" s="85" t="s">
        <v>26</v>
      </c>
      <c r="C24" s="157">
        <v>0</v>
      </c>
      <c r="E24"/>
      <c r="F24"/>
    </row>
    <row r="25" s="159" customFormat="1" ht="17.25" customHeight="1" spans="1:6">
      <c r="A25" s="167">
        <v>101010133</v>
      </c>
      <c r="B25" s="97" t="s">
        <v>27</v>
      </c>
      <c r="C25" s="128">
        <v>2553</v>
      </c>
      <c r="E25"/>
      <c r="F25"/>
    </row>
    <row r="26" s="159" customFormat="1" ht="17.25" customHeight="1" spans="1:6">
      <c r="A26" s="167">
        <v>101010134</v>
      </c>
      <c r="B26" s="97" t="s">
        <v>28</v>
      </c>
      <c r="C26" s="128">
        <v>0</v>
      </c>
      <c r="E26"/>
      <c r="F26"/>
    </row>
    <row r="27" s="159" customFormat="1" ht="17.25" customHeight="1" spans="1:6">
      <c r="A27" s="167">
        <v>101010135</v>
      </c>
      <c r="B27" s="87" t="s">
        <v>29</v>
      </c>
      <c r="C27" s="132">
        <v>57713</v>
      </c>
      <c r="E27"/>
      <c r="F27"/>
    </row>
    <row r="28" s="159" customFormat="1" ht="17.25" customHeight="1" spans="1:6">
      <c r="A28" s="167">
        <v>101010136</v>
      </c>
      <c r="B28" s="88" t="s">
        <v>30</v>
      </c>
      <c r="C28" s="132">
        <f>SUM(C29:C34)</f>
        <v>222485</v>
      </c>
      <c r="E28"/>
      <c r="F28"/>
    </row>
    <row r="29" s="159" customFormat="1" ht="17.25" customHeight="1" spans="1:6">
      <c r="A29" s="167">
        <v>101010137</v>
      </c>
      <c r="B29" s="97" t="s">
        <v>31</v>
      </c>
      <c r="C29" s="128">
        <v>101344</v>
      </c>
      <c r="E29"/>
      <c r="F29"/>
    </row>
    <row r="30" s="159" customFormat="1" ht="17.25" customHeight="1" spans="1:6">
      <c r="A30" s="167">
        <v>101010138</v>
      </c>
      <c r="B30" s="97" t="s">
        <v>32</v>
      </c>
      <c r="C30" s="128"/>
      <c r="E30"/>
      <c r="F30"/>
    </row>
    <row r="31" s="159" customFormat="1" ht="17.25" customHeight="1" spans="1:6">
      <c r="A31" s="167">
        <v>101010150</v>
      </c>
      <c r="B31" s="97" t="s">
        <v>33</v>
      </c>
      <c r="C31" s="128">
        <v>58647</v>
      </c>
      <c r="E31"/>
      <c r="F31"/>
    </row>
    <row r="32" s="159" customFormat="1" ht="17.25" customHeight="1" spans="1:6">
      <c r="A32" s="167">
        <v>101010151</v>
      </c>
      <c r="B32" s="97" t="s">
        <v>34</v>
      </c>
      <c r="C32" s="128">
        <v>43172</v>
      </c>
      <c r="E32"/>
      <c r="F32"/>
    </row>
    <row r="33" s="159" customFormat="1" ht="17.25" customHeight="1" spans="1:6">
      <c r="A33" s="167">
        <v>101010152</v>
      </c>
      <c r="B33" s="97" t="s">
        <v>35</v>
      </c>
      <c r="C33" s="128">
        <v>17972</v>
      </c>
      <c r="E33"/>
      <c r="F33"/>
    </row>
    <row r="34" s="159" customFormat="1" ht="17.25" customHeight="1" spans="1:6">
      <c r="A34" s="167">
        <v>101010153</v>
      </c>
      <c r="B34" s="97" t="s">
        <v>36</v>
      </c>
      <c r="C34" s="128">
        <v>1350</v>
      </c>
      <c r="E34"/>
      <c r="F34"/>
    </row>
    <row r="35" s="159" customFormat="1" ht="17.25" customHeight="1" spans="1:6">
      <c r="A35" s="167">
        <v>101010154</v>
      </c>
      <c r="B35" s="87" t="s">
        <v>37</v>
      </c>
      <c r="C35" s="132">
        <f>C27+C28</f>
        <v>280198</v>
      </c>
      <c r="E35"/>
      <c r="F35"/>
    </row>
    <row r="36" s="159" customFormat="1" ht="17.25" customHeight="1" spans="1:6">
      <c r="A36" s="167">
        <v>101010155</v>
      </c>
      <c r="C36" s="162"/>
      <c r="E36"/>
      <c r="F36"/>
    </row>
    <row r="37" s="159" customFormat="1" ht="17.25" customHeight="1" spans="1:6">
      <c r="A37" s="167">
        <v>1010102</v>
      </c>
      <c r="C37" s="162"/>
      <c r="E37"/>
      <c r="F37"/>
    </row>
    <row r="38" s="159" customFormat="1" ht="17.25" customHeight="1" spans="1:6">
      <c r="A38" s="167">
        <v>101010201</v>
      </c>
      <c r="C38" s="162"/>
      <c r="E38"/>
      <c r="F38"/>
    </row>
    <row r="39" s="159" customFormat="1" ht="17.25" customHeight="1" spans="1:6">
      <c r="A39" s="167">
        <v>101010220</v>
      </c>
      <c r="C39" s="162"/>
      <c r="E39"/>
      <c r="F39"/>
    </row>
    <row r="40" s="159" customFormat="1" ht="17.25" customHeight="1" spans="1:6">
      <c r="A40" s="167">
        <v>101010221</v>
      </c>
      <c r="C40" s="162"/>
      <c r="E40"/>
      <c r="F40"/>
    </row>
    <row r="41" s="159" customFormat="1" ht="17.25" customHeight="1" spans="1:6">
      <c r="A41" s="167">
        <v>1010103</v>
      </c>
      <c r="C41" s="162"/>
      <c r="E41"/>
      <c r="F41"/>
    </row>
    <row r="42" s="159" customFormat="1" ht="17.25" customHeight="1" spans="1:6">
      <c r="A42" s="167">
        <v>101010301</v>
      </c>
      <c r="C42" s="162"/>
      <c r="E42"/>
      <c r="F42"/>
    </row>
    <row r="43" s="159" customFormat="1" ht="17.25" customHeight="1" spans="1:6">
      <c r="A43" s="167">
        <v>101010302</v>
      </c>
      <c r="C43" s="162"/>
      <c r="E43"/>
      <c r="F43"/>
    </row>
    <row r="44" s="159" customFormat="1" ht="17.25" customHeight="1" spans="1:6">
      <c r="A44" s="167">
        <v>10102</v>
      </c>
      <c r="C44" s="162"/>
      <c r="E44"/>
      <c r="F44"/>
    </row>
    <row r="45" s="159" customFormat="1" ht="17.25" customHeight="1" spans="1:6">
      <c r="A45" s="167">
        <v>1010201</v>
      </c>
      <c r="C45" s="162"/>
      <c r="E45"/>
      <c r="F45"/>
    </row>
    <row r="46" s="159" customFormat="1" ht="17.25" customHeight="1" spans="1:6">
      <c r="A46" s="167">
        <v>101020101</v>
      </c>
      <c r="C46" s="162"/>
      <c r="E46"/>
      <c r="F46"/>
    </row>
    <row r="47" s="159" customFormat="1" ht="17.25" customHeight="1" spans="1:6">
      <c r="A47" s="167">
        <v>101020102</v>
      </c>
      <c r="C47" s="162"/>
      <c r="E47"/>
      <c r="F47"/>
    </row>
    <row r="48" s="159" customFormat="1" ht="17.25" customHeight="1" spans="1:6">
      <c r="A48" s="167">
        <v>101020103</v>
      </c>
      <c r="C48" s="162"/>
      <c r="E48"/>
      <c r="F48"/>
    </row>
    <row r="49" s="159" customFormat="1" ht="17.25" customHeight="1" spans="1:6">
      <c r="A49" s="167">
        <v>101020104</v>
      </c>
      <c r="C49" s="162"/>
      <c r="E49"/>
      <c r="F49"/>
    </row>
    <row r="50" s="159" customFormat="1" ht="17.25" customHeight="1" spans="1:6">
      <c r="A50" s="167">
        <v>101020105</v>
      </c>
      <c r="C50" s="162"/>
      <c r="E50"/>
      <c r="F50"/>
    </row>
    <row r="51" s="159" customFormat="1" ht="17.25" customHeight="1" spans="1:6">
      <c r="A51" s="167">
        <v>101020106</v>
      </c>
      <c r="C51" s="162"/>
      <c r="E51"/>
      <c r="F51"/>
    </row>
    <row r="52" s="159" customFormat="1" ht="17.25" customHeight="1" spans="1:6">
      <c r="A52" s="167">
        <v>101020107</v>
      </c>
      <c r="C52" s="162"/>
      <c r="E52"/>
      <c r="F52"/>
    </row>
    <row r="53" s="159" customFormat="1" ht="17.25" customHeight="1" spans="1:6">
      <c r="A53" s="167">
        <v>101020119</v>
      </c>
      <c r="C53" s="162"/>
      <c r="E53"/>
      <c r="F53"/>
    </row>
    <row r="54" s="159" customFormat="1" ht="17.25" customHeight="1" spans="1:6">
      <c r="A54" s="167">
        <v>101020120</v>
      </c>
      <c r="C54" s="162"/>
      <c r="E54"/>
      <c r="F54"/>
    </row>
    <row r="55" s="159" customFormat="1" ht="17.25" customHeight="1" spans="1:6">
      <c r="A55" s="167">
        <v>101020121</v>
      </c>
      <c r="C55" s="162"/>
      <c r="E55"/>
      <c r="F55"/>
    </row>
    <row r="56" s="159" customFormat="1" ht="17.25" customHeight="1" spans="1:6">
      <c r="A56" s="167">
        <v>101020129</v>
      </c>
      <c r="C56" s="162"/>
      <c r="E56"/>
      <c r="F56"/>
    </row>
    <row r="57" s="159" customFormat="1" ht="17.25" customHeight="1" spans="1:6">
      <c r="A57" s="167">
        <v>1010202</v>
      </c>
      <c r="C57" s="162"/>
      <c r="E57"/>
      <c r="F57"/>
    </row>
    <row r="58" s="159" customFormat="1" ht="17.25" customHeight="1" spans="1:6">
      <c r="A58" s="167">
        <v>101020202</v>
      </c>
      <c r="C58" s="162"/>
      <c r="E58"/>
      <c r="F58"/>
    </row>
    <row r="59" s="159" customFormat="1" ht="17.25" customHeight="1" spans="1:6">
      <c r="A59" s="167">
        <v>101020209</v>
      </c>
      <c r="C59" s="162"/>
      <c r="E59"/>
      <c r="F59"/>
    </row>
    <row r="60" s="159" customFormat="1" ht="17.25" customHeight="1" spans="1:6">
      <c r="A60" s="167">
        <v>101020220</v>
      </c>
      <c r="C60" s="162"/>
      <c r="E60"/>
      <c r="F60"/>
    </row>
    <row r="61" s="159" customFormat="1" ht="17.25" customHeight="1" spans="1:6">
      <c r="A61" s="167">
        <v>101020221</v>
      </c>
      <c r="C61" s="162"/>
      <c r="E61"/>
      <c r="F61"/>
    </row>
    <row r="62" s="159" customFormat="1" ht="17.25" customHeight="1" spans="1:6">
      <c r="A62" s="167">
        <v>101020229</v>
      </c>
      <c r="C62" s="162"/>
      <c r="E62"/>
      <c r="F62"/>
    </row>
    <row r="63" s="159" customFormat="1" ht="17.25" customHeight="1" spans="1:6">
      <c r="A63" s="167">
        <v>1010203</v>
      </c>
      <c r="C63" s="162"/>
      <c r="E63"/>
      <c r="F63"/>
    </row>
    <row r="64" s="159" customFormat="1" ht="17.25" customHeight="1" spans="1:6">
      <c r="A64" s="167">
        <v>10104</v>
      </c>
      <c r="C64" s="162"/>
      <c r="E64"/>
      <c r="F64"/>
    </row>
    <row r="65" s="159" customFormat="1" ht="17.25" customHeight="1" spans="1:6">
      <c r="A65" s="167">
        <v>1010401</v>
      </c>
      <c r="C65" s="162"/>
      <c r="E65"/>
      <c r="F65"/>
    </row>
    <row r="66" s="159" customFormat="1" ht="17.25" customHeight="1" spans="1:6">
      <c r="A66" s="167">
        <v>1010402</v>
      </c>
      <c r="C66" s="162"/>
      <c r="E66"/>
      <c r="F66"/>
    </row>
    <row r="67" s="159" customFormat="1" ht="17.25" customHeight="1" spans="1:6">
      <c r="A67" s="167">
        <v>1010403</v>
      </c>
      <c r="C67" s="162"/>
      <c r="E67"/>
      <c r="F67"/>
    </row>
    <row r="68" s="159" customFormat="1" ht="17.25" customHeight="1" spans="1:6">
      <c r="A68" s="167">
        <v>1010404</v>
      </c>
      <c r="C68" s="162"/>
      <c r="E68"/>
      <c r="F68"/>
    </row>
    <row r="69" s="159" customFormat="1" ht="17.25" customHeight="1" spans="1:6">
      <c r="A69" s="167">
        <v>1010405</v>
      </c>
      <c r="C69" s="162"/>
      <c r="E69"/>
      <c r="F69"/>
    </row>
    <row r="70" s="159" customFormat="1" ht="17.25" customHeight="1" spans="1:6">
      <c r="A70" s="167">
        <v>1010406</v>
      </c>
      <c r="C70" s="162"/>
      <c r="E70"/>
      <c r="F70"/>
    </row>
    <row r="71" s="159" customFormat="1" ht="17.25" customHeight="1" spans="1:6">
      <c r="A71" s="167">
        <v>1010407</v>
      </c>
      <c r="C71" s="162"/>
      <c r="E71"/>
      <c r="F71"/>
    </row>
    <row r="72" s="159" customFormat="1" ht="17.25" customHeight="1" spans="1:6">
      <c r="A72" s="167">
        <v>1010408</v>
      </c>
      <c r="C72" s="162"/>
      <c r="E72"/>
      <c r="F72"/>
    </row>
    <row r="73" s="159" customFormat="1" ht="17.25" customHeight="1" spans="1:6">
      <c r="A73" s="167">
        <v>1010409</v>
      </c>
      <c r="C73" s="162"/>
      <c r="E73"/>
      <c r="F73"/>
    </row>
    <row r="74" s="159" customFormat="1" ht="17.25" customHeight="1" spans="1:6">
      <c r="A74" s="167">
        <v>1010410</v>
      </c>
      <c r="C74" s="162"/>
      <c r="E74"/>
      <c r="F74"/>
    </row>
    <row r="75" s="159" customFormat="1" ht="17.25" customHeight="1" spans="1:6">
      <c r="A75" s="167">
        <v>1010411</v>
      </c>
      <c r="C75" s="162"/>
      <c r="E75"/>
      <c r="F75"/>
    </row>
    <row r="76" s="159" customFormat="1" ht="17.25" customHeight="1" spans="1:6">
      <c r="A76" s="167">
        <v>1010412</v>
      </c>
      <c r="C76" s="162"/>
      <c r="E76"/>
      <c r="F76"/>
    </row>
    <row r="77" s="159" customFormat="1" ht="17.25" customHeight="1" spans="1:6">
      <c r="A77" s="167">
        <v>1010413</v>
      </c>
      <c r="C77" s="162"/>
      <c r="E77"/>
      <c r="F77"/>
    </row>
    <row r="78" s="159" customFormat="1" ht="17.25" customHeight="1" spans="1:6">
      <c r="A78" s="167">
        <v>1010414</v>
      </c>
      <c r="C78" s="162"/>
      <c r="E78"/>
      <c r="F78"/>
    </row>
    <row r="79" s="159" customFormat="1" ht="17.25" customHeight="1" spans="1:6">
      <c r="A79" s="167">
        <v>1010415</v>
      </c>
      <c r="C79" s="162"/>
      <c r="E79"/>
      <c r="F79"/>
    </row>
    <row r="80" s="159" customFormat="1" ht="17.25" customHeight="1" spans="1:6">
      <c r="A80" s="167">
        <v>1010416</v>
      </c>
      <c r="C80" s="162"/>
      <c r="E80"/>
      <c r="F80"/>
    </row>
    <row r="81" s="159" customFormat="1" ht="17.25" customHeight="1" spans="1:6">
      <c r="A81" s="167">
        <v>1010417</v>
      </c>
      <c r="C81" s="162"/>
      <c r="E81"/>
      <c r="F81"/>
    </row>
    <row r="82" s="159" customFormat="1" ht="17.25" customHeight="1" spans="1:6">
      <c r="A82" s="167">
        <v>101041701</v>
      </c>
      <c r="C82" s="162"/>
      <c r="E82"/>
      <c r="F82"/>
    </row>
    <row r="83" s="159" customFormat="1" ht="17.25" customHeight="1" spans="1:6">
      <c r="A83" s="167">
        <v>101041702</v>
      </c>
      <c r="C83" s="162"/>
      <c r="E83"/>
      <c r="F83"/>
    </row>
    <row r="84" s="159" customFormat="1" ht="17.25" customHeight="1" spans="1:6">
      <c r="A84" s="167">
        <v>101041709</v>
      </c>
      <c r="C84" s="162"/>
      <c r="E84"/>
      <c r="F84"/>
    </row>
    <row r="85" s="159" customFormat="1" ht="17.25" customHeight="1" spans="1:6">
      <c r="A85" s="167">
        <v>1010418</v>
      </c>
      <c r="C85" s="162"/>
      <c r="E85"/>
      <c r="F85"/>
    </row>
    <row r="86" s="159" customFormat="1" ht="17.25" customHeight="1" spans="1:6">
      <c r="A86" s="167">
        <v>1010419</v>
      </c>
      <c r="C86" s="162"/>
      <c r="E86"/>
      <c r="F86"/>
    </row>
    <row r="87" s="159" customFormat="1" ht="17.25" customHeight="1" spans="1:6">
      <c r="A87" s="167">
        <v>1010420</v>
      </c>
      <c r="C87" s="162"/>
      <c r="E87"/>
      <c r="F87"/>
    </row>
    <row r="88" s="159" customFormat="1" ht="17.25" customHeight="1" spans="1:6">
      <c r="A88" s="167">
        <v>1010421</v>
      </c>
      <c r="C88" s="162"/>
      <c r="E88"/>
      <c r="F88"/>
    </row>
    <row r="89" s="159" customFormat="1" ht="17.25" customHeight="1" spans="1:6">
      <c r="A89" s="167">
        <v>1010422</v>
      </c>
      <c r="C89" s="162"/>
      <c r="E89"/>
      <c r="F89"/>
    </row>
    <row r="90" s="159" customFormat="1" ht="17.25" customHeight="1" spans="1:6">
      <c r="A90" s="167">
        <v>1010423</v>
      </c>
      <c r="C90" s="162"/>
      <c r="E90"/>
      <c r="F90"/>
    </row>
    <row r="91" s="159" customFormat="1" ht="17.25" customHeight="1" spans="1:6">
      <c r="A91" s="167">
        <v>101042303</v>
      </c>
      <c r="C91" s="162"/>
      <c r="E91"/>
      <c r="F91"/>
    </row>
    <row r="92" s="159" customFormat="1" ht="17.25" customHeight="1" spans="1:6">
      <c r="A92" s="167">
        <v>101042304</v>
      </c>
      <c r="C92" s="162"/>
      <c r="E92"/>
      <c r="F92"/>
    </row>
    <row r="93" s="159" customFormat="1" ht="17.25" customHeight="1" spans="1:6">
      <c r="A93" s="167">
        <v>101042309</v>
      </c>
      <c r="C93" s="162"/>
      <c r="E93"/>
      <c r="F93"/>
    </row>
    <row r="94" s="159" customFormat="1" ht="17.25" customHeight="1" spans="1:6">
      <c r="A94" s="167">
        <v>1010424</v>
      </c>
      <c r="C94" s="162"/>
      <c r="E94"/>
      <c r="F94"/>
    </row>
    <row r="95" s="159" customFormat="1" ht="17.25" customHeight="1" spans="1:6">
      <c r="A95" s="167">
        <v>101042402</v>
      </c>
      <c r="C95" s="162"/>
      <c r="E95"/>
      <c r="F95"/>
    </row>
    <row r="96" s="159" customFormat="1" ht="17.25" customHeight="1" spans="1:6">
      <c r="A96" s="167">
        <v>101042403</v>
      </c>
      <c r="C96" s="162"/>
      <c r="E96"/>
      <c r="F96"/>
    </row>
    <row r="97" s="159" customFormat="1" ht="17.25" customHeight="1" spans="1:6">
      <c r="A97" s="167">
        <v>101042404</v>
      </c>
      <c r="C97" s="162"/>
      <c r="E97"/>
      <c r="F97"/>
    </row>
    <row r="98" s="159" customFormat="1" ht="17.25" customHeight="1" spans="1:6">
      <c r="A98" s="167">
        <v>101042409</v>
      </c>
      <c r="C98" s="162"/>
      <c r="E98"/>
      <c r="F98"/>
    </row>
    <row r="99" s="159" customFormat="1" ht="17.25" customHeight="1" spans="1:6">
      <c r="A99" s="167">
        <v>1010425</v>
      </c>
      <c r="C99" s="162"/>
      <c r="E99"/>
      <c r="F99"/>
    </row>
    <row r="100" s="159" customFormat="1" ht="17.25" customHeight="1" spans="1:6">
      <c r="A100" s="167">
        <v>1010426</v>
      </c>
      <c r="C100" s="162"/>
      <c r="E100"/>
      <c r="F100"/>
    </row>
    <row r="101" s="159" customFormat="1" ht="17.25" customHeight="1" spans="1:6">
      <c r="A101" s="167">
        <v>101042601</v>
      </c>
      <c r="C101" s="162"/>
      <c r="E101"/>
      <c r="F101"/>
    </row>
    <row r="102" s="159" customFormat="1" ht="17.25" customHeight="1" spans="1:6">
      <c r="A102" s="167">
        <v>101042602</v>
      </c>
      <c r="C102" s="162"/>
      <c r="E102"/>
      <c r="F102"/>
    </row>
    <row r="103" s="159" customFormat="1" ht="17.25" customHeight="1" spans="1:6">
      <c r="A103" s="167">
        <v>101042609</v>
      </c>
      <c r="C103" s="162"/>
      <c r="E103"/>
      <c r="F103"/>
    </row>
    <row r="104" s="159" customFormat="1" ht="17.25" customHeight="1" spans="1:6">
      <c r="A104" s="167">
        <v>1010427</v>
      </c>
      <c r="C104" s="162"/>
      <c r="E104"/>
      <c r="F104"/>
    </row>
    <row r="105" s="159" customFormat="1" ht="17.25" customHeight="1" spans="1:6">
      <c r="A105" s="167">
        <v>1010428</v>
      </c>
      <c r="C105" s="162"/>
      <c r="E105"/>
      <c r="F105"/>
    </row>
    <row r="106" s="159" customFormat="1" ht="17.25" customHeight="1" spans="1:6">
      <c r="A106" s="167">
        <v>1010429</v>
      </c>
      <c r="C106" s="162"/>
      <c r="E106"/>
      <c r="F106"/>
    </row>
    <row r="107" s="159" customFormat="1" ht="17.25" customHeight="1" spans="1:6">
      <c r="A107" s="167">
        <v>1010430</v>
      </c>
      <c r="C107" s="162"/>
      <c r="E107"/>
      <c r="F107"/>
    </row>
    <row r="108" s="159" customFormat="1" ht="17.25" customHeight="1" spans="1:6">
      <c r="A108" s="167">
        <v>1010431</v>
      </c>
      <c r="C108" s="162"/>
      <c r="E108"/>
      <c r="F108"/>
    </row>
    <row r="109" s="159" customFormat="1" ht="17.25" customHeight="1" spans="1:6">
      <c r="A109" s="167">
        <v>1010432</v>
      </c>
      <c r="C109" s="162"/>
      <c r="E109"/>
      <c r="F109"/>
    </row>
    <row r="110" s="159" customFormat="1" ht="17.25" customHeight="1" spans="1:6">
      <c r="A110" s="167">
        <v>1010433</v>
      </c>
      <c r="C110" s="162"/>
      <c r="E110"/>
      <c r="F110"/>
    </row>
    <row r="111" s="159" customFormat="1" ht="17.25" customHeight="1" spans="1:6">
      <c r="A111" s="167">
        <v>101043302</v>
      </c>
      <c r="C111" s="162"/>
      <c r="E111"/>
      <c r="F111"/>
    </row>
    <row r="112" s="159" customFormat="1" ht="17.25" customHeight="1" spans="1:6">
      <c r="A112" s="167">
        <v>101043303</v>
      </c>
      <c r="C112" s="162"/>
      <c r="E112"/>
      <c r="F112"/>
    </row>
    <row r="113" s="159" customFormat="1" ht="17.25" customHeight="1" spans="1:6">
      <c r="A113" s="167">
        <v>101043304</v>
      </c>
      <c r="C113" s="162"/>
      <c r="E113"/>
      <c r="F113"/>
    </row>
    <row r="114" s="159" customFormat="1" ht="17.25" customHeight="1" spans="1:6">
      <c r="A114" s="167">
        <v>101043308</v>
      </c>
      <c r="C114" s="162"/>
      <c r="E114"/>
      <c r="F114"/>
    </row>
    <row r="115" s="159" customFormat="1" ht="17.25" customHeight="1" spans="1:6">
      <c r="A115" s="167">
        <v>101043309</v>
      </c>
      <c r="C115" s="162"/>
      <c r="E115"/>
      <c r="F115"/>
    </row>
    <row r="116" s="159" customFormat="1" ht="17.25" customHeight="1" spans="1:6">
      <c r="A116" s="167">
        <v>101043310</v>
      </c>
      <c r="C116" s="162"/>
      <c r="E116"/>
      <c r="F116"/>
    </row>
    <row r="117" s="159" customFormat="1" ht="17.25" customHeight="1" spans="1:6">
      <c r="A117" s="167">
        <v>101043312</v>
      </c>
      <c r="C117" s="162"/>
      <c r="E117"/>
      <c r="F117"/>
    </row>
    <row r="118" s="159" customFormat="1" ht="17.25" customHeight="1" spans="1:6">
      <c r="A118" s="167">
        <v>101043313</v>
      </c>
      <c r="C118" s="162"/>
      <c r="E118"/>
      <c r="F118"/>
    </row>
    <row r="119" s="159" customFormat="1" ht="17.25" customHeight="1" spans="1:6">
      <c r="A119" s="167">
        <v>101043314</v>
      </c>
      <c r="C119" s="162"/>
      <c r="E119"/>
      <c r="F119"/>
    </row>
    <row r="120" s="159" customFormat="1" ht="17.25" customHeight="1" spans="1:6">
      <c r="A120" s="167">
        <v>101043315</v>
      </c>
      <c r="C120" s="162"/>
      <c r="E120"/>
      <c r="F120"/>
    </row>
    <row r="121" s="159" customFormat="1" ht="17.25" customHeight="1" spans="1:6">
      <c r="A121" s="167">
        <v>101043316</v>
      </c>
      <c r="C121" s="162"/>
      <c r="E121"/>
      <c r="F121"/>
    </row>
    <row r="122" s="159" customFormat="1" ht="17.25" customHeight="1" spans="1:6">
      <c r="A122" s="167">
        <v>101043317</v>
      </c>
      <c r="C122" s="162"/>
      <c r="E122"/>
      <c r="F122"/>
    </row>
    <row r="123" s="159" customFormat="1" ht="17.25" customHeight="1" spans="1:6">
      <c r="A123" s="167">
        <v>101043318</v>
      </c>
      <c r="C123" s="162"/>
      <c r="E123"/>
      <c r="F123"/>
    </row>
    <row r="124" s="159" customFormat="1" ht="17.25" customHeight="1" spans="1:6">
      <c r="A124" s="167">
        <v>101043319</v>
      </c>
      <c r="C124" s="162"/>
      <c r="E124"/>
      <c r="F124"/>
    </row>
    <row r="125" s="159" customFormat="1" ht="17.25" customHeight="1" spans="1:6">
      <c r="A125" s="167">
        <v>101043320</v>
      </c>
      <c r="C125" s="162"/>
      <c r="E125"/>
      <c r="F125"/>
    </row>
    <row r="126" s="159" customFormat="1" ht="17.25" customHeight="1" spans="1:6">
      <c r="A126" s="167">
        <v>101043399</v>
      </c>
      <c r="C126" s="162"/>
      <c r="E126"/>
      <c r="F126"/>
    </row>
    <row r="127" s="159" customFormat="1" ht="17.25" customHeight="1" spans="1:6">
      <c r="A127" s="167">
        <v>1010434</v>
      </c>
      <c r="C127" s="162"/>
      <c r="E127"/>
      <c r="F127"/>
    </row>
    <row r="128" s="159" customFormat="1" ht="17.25" customHeight="1" spans="1:6">
      <c r="A128" s="167">
        <v>1010435</v>
      </c>
      <c r="C128" s="162"/>
      <c r="E128"/>
      <c r="F128"/>
    </row>
    <row r="129" s="159" customFormat="1" ht="17.25" customHeight="1" spans="1:6">
      <c r="A129" s="167">
        <v>101043501</v>
      </c>
      <c r="C129" s="162"/>
      <c r="E129"/>
      <c r="F129"/>
    </row>
    <row r="130" s="159" customFormat="1" ht="17.25" customHeight="1" spans="1:6">
      <c r="A130" s="167">
        <v>101043509</v>
      </c>
      <c r="C130" s="162"/>
      <c r="E130"/>
      <c r="F130"/>
    </row>
    <row r="131" s="159" customFormat="1" ht="17.25" customHeight="1" spans="1:6">
      <c r="A131" s="167">
        <v>1010436</v>
      </c>
      <c r="C131" s="162"/>
      <c r="E131"/>
      <c r="F131"/>
    </row>
    <row r="132" s="159" customFormat="1" ht="17.25" customHeight="1" spans="1:6">
      <c r="A132" s="167">
        <v>1010439</v>
      </c>
      <c r="C132" s="162"/>
      <c r="E132"/>
      <c r="F132"/>
    </row>
    <row r="133" s="159" customFormat="1" ht="17.25" customHeight="1" spans="1:6">
      <c r="A133" s="167">
        <v>1010440</v>
      </c>
      <c r="C133" s="162"/>
      <c r="E133"/>
      <c r="F133"/>
    </row>
    <row r="134" s="159" customFormat="1" ht="17.25" customHeight="1" spans="1:6">
      <c r="A134" s="167">
        <v>101044001</v>
      </c>
      <c r="C134" s="162"/>
      <c r="E134"/>
      <c r="F134"/>
    </row>
    <row r="135" s="159" customFormat="1" ht="17.25" customHeight="1" spans="1:6">
      <c r="A135" s="167">
        <v>101044002</v>
      </c>
      <c r="C135" s="162"/>
      <c r="E135"/>
      <c r="F135"/>
    </row>
    <row r="136" s="159" customFormat="1" ht="17.25" customHeight="1" spans="1:6">
      <c r="A136" s="167">
        <v>101044003</v>
      </c>
      <c r="C136" s="162"/>
      <c r="E136"/>
      <c r="F136"/>
    </row>
    <row r="137" s="159" customFormat="1" ht="17.25" customHeight="1" spans="1:6">
      <c r="A137" s="167">
        <v>101044099</v>
      </c>
      <c r="C137" s="162"/>
      <c r="E137"/>
      <c r="F137"/>
    </row>
    <row r="138" s="159" customFormat="1" ht="17.25" customHeight="1" spans="1:6">
      <c r="A138" s="167">
        <v>1010441</v>
      </c>
      <c r="C138" s="162"/>
      <c r="E138"/>
      <c r="F138"/>
    </row>
    <row r="139" s="159" customFormat="1" ht="17.25" customHeight="1" spans="1:6">
      <c r="A139" s="167">
        <v>101044101</v>
      </c>
      <c r="C139" s="162"/>
      <c r="E139"/>
      <c r="F139"/>
    </row>
    <row r="140" s="159" customFormat="1" ht="17.25" customHeight="1" spans="1:6">
      <c r="A140" s="167">
        <v>101044102</v>
      </c>
      <c r="C140" s="162"/>
      <c r="E140"/>
      <c r="F140"/>
    </row>
    <row r="141" s="159" customFormat="1" ht="17.25" customHeight="1" spans="1:6">
      <c r="A141" s="167">
        <v>101044103</v>
      </c>
      <c r="C141" s="162"/>
      <c r="E141"/>
      <c r="F141"/>
    </row>
    <row r="142" s="159" customFormat="1" ht="17.25" customHeight="1" spans="1:6">
      <c r="A142" s="167">
        <v>101044199</v>
      </c>
      <c r="C142" s="162"/>
      <c r="E142"/>
      <c r="F142"/>
    </row>
    <row r="143" s="159" customFormat="1" ht="17.25" customHeight="1" spans="1:6">
      <c r="A143" s="167">
        <v>1010442</v>
      </c>
      <c r="C143" s="162"/>
      <c r="E143"/>
      <c r="F143"/>
    </row>
    <row r="144" s="159" customFormat="1" ht="17.25" customHeight="1" spans="1:6">
      <c r="A144" s="167">
        <v>101044201</v>
      </c>
      <c r="C144" s="162"/>
      <c r="E144"/>
      <c r="F144"/>
    </row>
    <row r="145" s="159" customFormat="1" ht="17.25" customHeight="1" spans="1:6">
      <c r="A145" s="167">
        <v>101044202</v>
      </c>
      <c r="C145" s="162"/>
      <c r="E145"/>
      <c r="F145"/>
    </row>
    <row r="146" s="159" customFormat="1" ht="17.25" customHeight="1" spans="1:6">
      <c r="A146" s="167">
        <v>101044203</v>
      </c>
      <c r="C146" s="162"/>
      <c r="E146"/>
      <c r="F146"/>
    </row>
    <row r="147" s="159" customFormat="1" ht="17.25" customHeight="1" spans="1:6">
      <c r="A147" s="167">
        <v>101044299</v>
      </c>
      <c r="C147" s="162"/>
      <c r="E147"/>
      <c r="F147"/>
    </row>
    <row r="148" s="159" customFormat="1" ht="17.25" customHeight="1" spans="1:6">
      <c r="A148" s="167">
        <v>1010443</v>
      </c>
      <c r="C148" s="162"/>
      <c r="E148"/>
      <c r="F148"/>
    </row>
    <row r="149" s="159" customFormat="1" ht="17.25" customHeight="1" spans="1:6">
      <c r="A149" s="167">
        <v>101044301</v>
      </c>
      <c r="C149" s="162"/>
      <c r="E149"/>
      <c r="F149"/>
    </row>
    <row r="150" s="159" customFormat="1" ht="17.25" customHeight="1" spans="1:6">
      <c r="A150" s="167">
        <v>101044302</v>
      </c>
      <c r="C150" s="162"/>
      <c r="E150"/>
      <c r="F150"/>
    </row>
    <row r="151" s="159" customFormat="1" ht="17.25" customHeight="1" spans="1:6">
      <c r="A151" s="167">
        <v>101044303</v>
      </c>
      <c r="C151" s="162"/>
      <c r="E151"/>
      <c r="F151"/>
    </row>
    <row r="152" s="159" customFormat="1" ht="17.25" customHeight="1" spans="1:6">
      <c r="A152" s="167">
        <v>101044399</v>
      </c>
      <c r="C152" s="162"/>
      <c r="E152"/>
      <c r="F152"/>
    </row>
    <row r="153" s="159" customFormat="1" ht="17.25" customHeight="1" spans="1:6">
      <c r="A153" s="167">
        <v>1010444</v>
      </c>
      <c r="C153" s="162"/>
      <c r="E153"/>
      <c r="F153"/>
    </row>
    <row r="154" s="159" customFormat="1" ht="17.25" customHeight="1" spans="1:6">
      <c r="A154" s="167">
        <v>101044401</v>
      </c>
      <c r="C154" s="162"/>
      <c r="E154"/>
      <c r="F154"/>
    </row>
    <row r="155" s="159" customFormat="1" ht="17.25" customHeight="1" spans="1:6">
      <c r="A155" s="167">
        <v>101044402</v>
      </c>
      <c r="C155" s="162"/>
      <c r="E155"/>
      <c r="F155"/>
    </row>
    <row r="156" s="159" customFormat="1" ht="17.25" customHeight="1" spans="1:6">
      <c r="A156" s="167">
        <v>101044403</v>
      </c>
      <c r="C156" s="162"/>
      <c r="E156"/>
      <c r="F156"/>
    </row>
    <row r="157" s="159" customFormat="1" ht="17.25" customHeight="1" spans="1:6">
      <c r="A157" s="167">
        <v>101044499</v>
      </c>
      <c r="C157" s="162"/>
      <c r="E157"/>
      <c r="F157"/>
    </row>
    <row r="158" s="159" customFormat="1" ht="17.25" customHeight="1" spans="1:6">
      <c r="A158" s="167">
        <v>1010445</v>
      </c>
      <c r="C158" s="162"/>
      <c r="E158"/>
      <c r="F158"/>
    </row>
    <row r="159" s="159" customFormat="1" ht="17.25" customHeight="1" spans="1:6">
      <c r="A159" s="167">
        <v>101044501</v>
      </c>
      <c r="C159" s="162"/>
      <c r="E159"/>
      <c r="F159"/>
    </row>
    <row r="160" s="159" customFormat="1" ht="17.25" customHeight="1" spans="1:6">
      <c r="A160" s="167">
        <v>101044502</v>
      </c>
      <c r="C160" s="162"/>
      <c r="E160"/>
      <c r="F160"/>
    </row>
    <row r="161" s="159" customFormat="1" ht="17.25" customHeight="1" spans="1:6">
      <c r="A161" s="167">
        <v>101044503</v>
      </c>
      <c r="C161" s="162"/>
      <c r="E161"/>
      <c r="F161"/>
    </row>
    <row r="162" s="159" customFormat="1" ht="17.25" customHeight="1" spans="1:6">
      <c r="A162" s="167">
        <v>101044599</v>
      </c>
      <c r="C162" s="162"/>
      <c r="E162"/>
      <c r="F162"/>
    </row>
    <row r="163" s="159" customFormat="1" ht="17.25" customHeight="1" spans="1:6">
      <c r="A163" s="167">
        <v>1010446</v>
      </c>
      <c r="C163" s="162"/>
      <c r="E163"/>
      <c r="F163"/>
    </row>
    <row r="164" s="159" customFormat="1" ht="17.25" customHeight="1" spans="1:6">
      <c r="A164" s="167">
        <v>101044601</v>
      </c>
      <c r="C164" s="162"/>
      <c r="E164"/>
      <c r="F164"/>
    </row>
    <row r="165" s="159" customFormat="1" ht="17.25" customHeight="1" spans="1:6">
      <c r="A165" s="167">
        <v>101044602</v>
      </c>
      <c r="C165" s="162"/>
      <c r="E165"/>
      <c r="F165"/>
    </row>
    <row r="166" s="159" customFormat="1" ht="17.25" customHeight="1" spans="1:6">
      <c r="A166" s="167">
        <v>101044603</v>
      </c>
      <c r="C166" s="162"/>
      <c r="E166"/>
      <c r="F166"/>
    </row>
    <row r="167" s="159" customFormat="1" ht="17.25" customHeight="1" spans="1:6">
      <c r="A167" s="167">
        <v>101044699</v>
      </c>
      <c r="C167" s="162"/>
      <c r="E167"/>
      <c r="F167"/>
    </row>
    <row r="168" s="159" customFormat="1" ht="17.25" customHeight="1" spans="1:6">
      <c r="A168" s="167">
        <v>1010447</v>
      </c>
      <c r="C168" s="162"/>
      <c r="E168"/>
      <c r="F168"/>
    </row>
    <row r="169" s="159" customFormat="1" ht="17.25" customHeight="1" spans="1:6">
      <c r="A169" s="167">
        <v>101044701</v>
      </c>
      <c r="C169" s="162"/>
      <c r="E169"/>
      <c r="F169"/>
    </row>
    <row r="170" s="159" customFormat="1" ht="17.25" customHeight="1" spans="1:6">
      <c r="A170" s="167">
        <v>101044702</v>
      </c>
      <c r="C170" s="162"/>
      <c r="E170"/>
      <c r="F170"/>
    </row>
    <row r="171" s="159" customFormat="1" ht="17.25" customHeight="1" spans="1:6">
      <c r="A171" s="167">
        <v>101044703</v>
      </c>
      <c r="C171" s="162"/>
      <c r="E171"/>
      <c r="F171"/>
    </row>
    <row r="172" s="159" customFormat="1" ht="17.25" customHeight="1" spans="1:6">
      <c r="A172" s="167">
        <v>101044799</v>
      </c>
      <c r="C172" s="162"/>
      <c r="E172"/>
      <c r="F172"/>
    </row>
    <row r="173" s="159" customFormat="1" ht="17.25" customHeight="1" spans="1:6">
      <c r="A173" s="167">
        <v>1010448</v>
      </c>
      <c r="C173" s="162"/>
      <c r="E173"/>
      <c r="F173"/>
    </row>
    <row r="174" s="159" customFormat="1" ht="17.25" customHeight="1" spans="1:6">
      <c r="A174" s="167">
        <v>101044801</v>
      </c>
      <c r="C174" s="162"/>
      <c r="E174"/>
      <c r="F174"/>
    </row>
    <row r="175" s="159" customFormat="1" ht="17.25" customHeight="1" spans="1:6">
      <c r="A175" s="167">
        <v>101044802</v>
      </c>
      <c r="C175" s="162"/>
      <c r="E175"/>
      <c r="F175"/>
    </row>
    <row r="176" s="159" customFormat="1" ht="17.25" customHeight="1" spans="1:6">
      <c r="A176" s="167">
        <v>101044803</v>
      </c>
      <c r="C176" s="162"/>
      <c r="E176"/>
      <c r="F176"/>
    </row>
    <row r="177" s="159" customFormat="1" ht="17.25" customHeight="1" spans="1:6">
      <c r="A177" s="167">
        <v>101044899</v>
      </c>
      <c r="C177" s="162"/>
      <c r="E177"/>
      <c r="F177"/>
    </row>
    <row r="178" s="159" customFormat="1" ht="17.25" customHeight="1" spans="1:6">
      <c r="A178" s="167">
        <v>1010449</v>
      </c>
      <c r="C178" s="162"/>
      <c r="E178"/>
      <c r="F178"/>
    </row>
    <row r="179" s="159" customFormat="1" ht="17.25" customHeight="1" spans="1:6">
      <c r="A179" s="167">
        <v>101044901</v>
      </c>
      <c r="C179" s="162"/>
      <c r="E179"/>
      <c r="F179"/>
    </row>
    <row r="180" s="159" customFormat="1" ht="17.25" customHeight="1" spans="1:6">
      <c r="A180" s="167">
        <v>101044902</v>
      </c>
      <c r="C180" s="162"/>
      <c r="E180"/>
      <c r="F180"/>
    </row>
    <row r="181" s="159" customFormat="1" ht="17.25" customHeight="1" spans="1:6">
      <c r="A181" s="167">
        <v>101044903</v>
      </c>
      <c r="C181" s="162"/>
      <c r="E181"/>
      <c r="F181"/>
    </row>
    <row r="182" s="159" customFormat="1" ht="17.25" customHeight="1" spans="1:6">
      <c r="A182" s="167">
        <v>101044999</v>
      </c>
      <c r="C182" s="162"/>
      <c r="E182"/>
      <c r="F182"/>
    </row>
    <row r="183" s="159" customFormat="1" ht="17.25" customHeight="1" spans="1:6">
      <c r="A183" s="167">
        <v>1010450</v>
      </c>
      <c r="C183" s="162"/>
      <c r="E183"/>
      <c r="F183"/>
    </row>
    <row r="184" s="159" customFormat="1" ht="17.25" customHeight="1" spans="1:6">
      <c r="A184" s="167">
        <v>101045001</v>
      </c>
      <c r="C184" s="162"/>
      <c r="E184"/>
      <c r="F184"/>
    </row>
    <row r="185" s="159" customFormat="1" ht="17.25" customHeight="1" spans="1:6">
      <c r="A185" s="167">
        <v>101045002</v>
      </c>
      <c r="C185" s="162"/>
      <c r="E185"/>
      <c r="F185"/>
    </row>
    <row r="186" s="159" customFormat="1" ht="17.25" customHeight="1" spans="1:6">
      <c r="A186" s="167">
        <v>101045003</v>
      </c>
      <c r="C186" s="162"/>
      <c r="E186"/>
      <c r="F186"/>
    </row>
    <row r="187" s="159" customFormat="1" ht="17.25" customHeight="1" spans="1:6">
      <c r="A187" s="167">
        <v>1010451</v>
      </c>
      <c r="C187" s="162"/>
      <c r="E187"/>
      <c r="F187"/>
    </row>
    <row r="188" s="159" customFormat="1" ht="17.25" customHeight="1" spans="1:6">
      <c r="A188" s="167">
        <v>1010452</v>
      </c>
      <c r="C188" s="162"/>
      <c r="E188"/>
      <c r="F188"/>
    </row>
    <row r="189" s="159" customFormat="1" ht="17.25" customHeight="1" spans="1:6">
      <c r="A189" s="167">
        <v>10105</v>
      </c>
      <c r="C189" s="162"/>
      <c r="E189"/>
      <c r="F189"/>
    </row>
    <row r="190" s="159" customFormat="1" ht="17.25" customHeight="1" spans="1:6">
      <c r="A190" s="167">
        <v>1010501</v>
      </c>
      <c r="C190" s="162"/>
      <c r="E190"/>
      <c r="F190"/>
    </row>
    <row r="191" s="159" customFormat="1" ht="17.25" customHeight="1" spans="1:6">
      <c r="A191" s="167">
        <v>1010502</v>
      </c>
      <c r="C191" s="162"/>
      <c r="E191"/>
      <c r="F191"/>
    </row>
    <row r="192" s="159" customFormat="1" ht="17.25" customHeight="1" spans="1:6">
      <c r="A192" s="167">
        <v>1010503</v>
      </c>
      <c r="C192" s="162"/>
      <c r="E192"/>
      <c r="F192"/>
    </row>
    <row r="193" s="159" customFormat="1" ht="17.25" customHeight="1" spans="1:6">
      <c r="A193" s="167">
        <v>1010504</v>
      </c>
      <c r="C193" s="162"/>
      <c r="E193"/>
      <c r="F193"/>
    </row>
    <row r="194" s="159" customFormat="1" ht="17.25" customHeight="1" spans="1:6">
      <c r="A194" s="167">
        <v>1010505</v>
      </c>
      <c r="C194" s="162"/>
      <c r="E194"/>
      <c r="F194"/>
    </row>
    <row r="195" s="159" customFormat="1" ht="17.25" customHeight="1" spans="1:6">
      <c r="A195" s="167">
        <v>1010506</v>
      </c>
      <c r="C195" s="162"/>
      <c r="E195"/>
      <c r="F195"/>
    </row>
    <row r="196" s="159" customFormat="1" ht="17.25" customHeight="1" spans="1:6">
      <c r="A196" s="167">
        <v>1010507</v>
      </c>
      <c r="C196" s="162"/>
      <c r="E196"/>
      <c r="F196"/>
    </row>
    <row r="197" s="159" customFormat="1" ht="17.25" customHeight="1" spans="1:6">
      <c r="A197" s="167">
        <v>1010508</v>
      </c>
      <c r="C197" s="162"/>
      <c r="E197"/>
      <c r="F197"/>
    </row>
    <row r="198" s="159" customFormat="1" ht="17.25" customHeight="1" spans="1:6">
      <c r="A198" s="167">
        <v>1010509</v>
      </c>
      <c r="C198" s="162"/>
      <c r="E198"/>
      <c r="F198"/>
    </row>
    <row r="199" s="159" customFormat="1" ht="17.25" customHeight="1" spans="1:6">
      <c r="A199" s="167">
        <v>1010510</v>
      </c>
      <c r="C199" s="162"/>
      <c r="E199"/>
      <c r="F199"/>
    </row>
    <row r="200" s="159" customFormat="1" ht="17.25" customHeight="1" spans="1:6">
      <c r="A200" s="167">
        <v>1010511</v>
      </c>
      <c r="C200" s="162"/>
      <c r="E200"/>
      <c r="F200"/>
    </row>
    <row r="201" s="159" customFormat="1" ht="17.25" customHeight="1" spans="1:6">
      <c r="A201" s="167">
        <v>1010512</v>
      </c>
      <c r="C201" s="162"/>
      <c r="E201"/>
      <c r="F201"/>
    </row>
    <row r="202" s="159" customFormat="1" ht="17.25" customHeight="1" spans="1:6">
      <c r="A202" s="167">
        <v>1010513</v>
      </c>
      <c r="C202" s="162"/>
      <c r="E202"/>
      <c r="F202"/>
    </row>
    <row r="203" s="159" customFormat="1" ht="17.25" customHeight="1" spans="1:6">
      <c r="A203" s="167">
        <v>1010514</v>
      </c>
      <c r="C203" s="162"/>
      <c r="E203"/>
      <c r="F203"/>
    </row>
    <row r="204" s="159" customFormat="1" ht="17.25" customHeight="1" spans="1:6">
      <c r="A204" s="167">
        <v>1010515</v>
      </c>
      <c r="C204" s="162"/>
      <c r="E204"/>
      <c r="F204"/>
    </row>
    <row r="205" s="159" customFormat="1" ht="17.25" customHeight="1" spans="1:6">
      <c r="A205" s="167">
        <v>1010516</v>
      </c>
      <c r="C205" s="162"/>
      <c r="E205"/>
      <c r="F205"/>
    </row>
    <row r="206" s="159" customFormat="1" ht="17.25" customHeight="1" spans="1:6">
      <c r="A206" s="167">
        <v>1010517</v>
      </c>
      <c r="C206" s="162"/>
      <c r="E206"/>
      <c r="F206"/>
    </row>
    <row r="207" s="159" customFormat="1" ht="17.25" customHeight="1" spans="1:6">
      <c r="A207" s="167">
        <v>1010518</v>
      </c>
      <c r="C207" s="162"/>
      <c r="E207"/>
      <c r="F207"/>
    </row>
    <row r="208" s="159" customFormat="1" ht="17.25" customHeight="1" spans="1:6">
      <c r="A208" s="167">
        <v>1010519</v>
      </c>
      <c r="C208" s="162"/>
      <c r="E208"/>
      <c r="F208"/>
    </row>
    <row r="209" s="159" customFormat="1" ht="17.25" customHeight="1" spans="1:6">
      <c r="A209" s="167">
        <v>1010520</v>
      </c>
      <c r="C209" s="162"/>
      <c r="E209"/>
      <c r="F209"/>
    </row>
    <row r="210" s="159" customFormat="1" ht="17.25" customHeight="1" spans="1:6">
      <c r="A210" s="167">
        <v>1010521</v>
      </c>
      <c r="C210" s="162"/>
      <c r="E210"/>
      <c r="F210"/>
    </row>
    <row r="211" s="159" customFormat="1" ht="17.25" customHeight="1" spans="1:6">
      <c r="A211" s="167">
        <v>1010522</v>
      </c>
      <c r="C211" s="162"/>
      <c r="E211"/>
      <c r="F211"/>
    </row>
    <row r="212" s="159" customFormat="1" ht="17.25" customHeight="1" spans="1:6">
      <c r="A212" s="167">
        <v>1010523</v>
      </c>
      <c r="C212" s="162"/>
      <c r="E212"/>
      <c r="F212"/>
    </row>
    <row r="213" s="159" customFormat="1" ht="17.25" customHeight="1" spans="1:6">
      <c r="A213" s="167">
        <v>101052303</v>
      </c>
      <c r="C213" s="162"/>
      <c r="E213"/>
      <c r="F213"/>
    </row>
    <row r="214" s="159" customFormat="1" ht="17.25" customHeight="1" spans="1:6">
      <c r="A214" s="167">
        <v>101052304</v>
      </c>
      <c r="C214" s="162"/>
      <c r="E214"/>
      <c r="F214"/>
    </row>
    <row r="215" s="159" customFormat="1" ht="17.25" customHeight="1" spans="1:6">
      <c r="A215" s="167">
        <v>101052309</v>
      </c>
      <c r="C215" s="162"/>
      <c r="E215"/>
      <c r="F215"/>
    </row>
    <row r="216" s="159" customFormat="1" ht="17.25" customHeight="1" spans="1:6">
      <c r="A216" s="167">
        <v>1010524</v>
      </c>
      <c r="C216" s="162"/>
      <c r="E216"/>
      <c r="F216"/>
    </row>
    <row r="217" s="159" customFormat="1" ht="17.25" customHeight="1" spans="1:6">
      <c r="A217" s="167">
        <v>101052401</v>
      </c>
      <c r="C217" s="162"/>
      <c r="E217"/>
      <c r="F217"/>
    </row>
    <row r="218" s="159" customFormat="1" ht="17.25" customHeight="1" spans="1:6">
      <c r="A218" s="167">
        <v>101052409</v>
      </c>
      <c r="C218" s="162"/>
      <c r="E218"/>
      <c r="F218"/>
    </row>
    <row r="219" s="159" customFormat="1" ht="17.25" customHeight="1" spans="1:6">
      <c r="A219" s="167">
        <v>1010525</v>
      </c>
      <c r="C219" s="162"/>
      <c r="E219"/>
      <c r="F219"/>
    </row>
    <row r="220" s="159" customFormat="1" ht="17.25" customHeight="1" spans="1:6">
      <c r="A220" s="167">
        <v>1010526</v>
      </c>
      <c r="C220" s="162"/>
      <c r="E220"/>
      <c r="F220"/>
    </row>
    <row r="221" s="159" customFormat="1" ht="17.25" customHeight="1" spans="1:6">
      <c r="A221" s="167">
        <v>101052601</v>
      </c>
      <c r="C221" s="162"/>
      <c r="E221"/>
      <c r="F221"/>
    </row>
    <row r="222" s="159" customFormat="1" ht="17.25" customHeight="1" spans="1:6">
      <c r="A222" s="167">
        <v>101052602</v>
      </c>
      <c r="C222" s="162"/>
      <c r="E222"/>
      <c r="F222"/>
    </row>
    <row r="223" s="159" customFormat="1" ht="17.25" customHeight="1" spans="1:6">
      <c r="A223" s="167">
        <v>101052609</v>
      </c>
      <c r="C223" s="162"/>
      <c r="E223"/>
      <c r="F223"/>
    </row>
    <row r="224" s="159" customFormat="1" ht="17.25" customHeight="1" spans="1:6">
      <c r="A224" s="167">
        <v>1010527</v>
      </c>
      <c r="C224" s="162"/>
      <c r="E224"/>
      <c r="F224"/>
    </row>
    <row r="225" s="159" customFormat="1" ht="17.25" customHeight="1" spans="1:6">
      <c r="A225" s="167">
        <v>1010528</v>
      </c>
      <c r="C225" s="162"/>
      <c r="E225"/>
      <c r="F225"/>
    </row>
    <row r="226" s="159" customFormat="1" ht="17.25" customHeight="1" spans="1:6">
      <c r="A226" s="167">
        <v>1010529</v>
      </c>
      <c r="C226" s="162"/>
      <c r="E226"/>
      <c r="F226"/>
    </row>
    <row r="227" s="159" customFormat="1" ht="17.25" customHeight="1" spans="1:6">
      <c r="A227" s="167">
        <v>1010530</v>
      </c>
      <c r="C227" s="162"/>
      <c r="E227"/>
      <c r="F227"/>
    </row>
    <row r="228" s="159" customFormat="1" ht="17.25" customHeight="1" spans="1:6">
      <c r="A228" s="167">
        <v>1010531</v>
      </c>
      <c r="C228" s="162"/>
      <c r="E228"/>
      <c r="F228"/>
    </row>
    <row r="229" s="159" customFormat="1" ht="17.25" customHeight="1" spans="1:6">
      <c r="A229" s="167">
        <v>1010532</v>
      </c>
      <c r="C229" s="162"/>
      <c r="E229"/>
      <c r="F229"/>
    </row>
    <row r="230" s="159" customFormat="1" ht="17.25" customHeight="1" spans="1:6">
      <c r="A230" s="167">
        <v>101053201</v>
      </c>
      <c r="C230" s="162"/>
      <c r="E230"/>
      <c r="F230"/>
    </row>
    <row r="231" s="159" customFormat="1" ht="17.25" customHeight="1" spans="1:6">
      <c r="A231" s="167">
        <v>101053202</v>
      </c>
      <c r="C231" s="162"/>
      <c r="E231"/>
      <c r="F231"/>
    </row>
    <row r="232" s="159" customFormat="1" ht="17.25" customHeight="1" spans="1:6">
      <c r="A232" s="167">
        <v>101053203</v>
      </c>
      <c r="C232" s="162"/>
      <c r="E232"/>
      <c r="F232"/>
    </row>
    <row r="233" s="159" customFormat="1" ht="17.25" customHeight="1" spans="1:6">
      <c r="A233" s="167">
        <v>101053205</v>
      </c>
      <c r="C233" s="162"/>
      <c r="E233"/>
      <c r="F233"/>
    </row>
    <row r="234" s="159" customFormat="1" ht="17.25" customHeight="1" spans="1:6">
      <c r="A234" s="167">
        <v>101053206</v>
      </c>
      <c r="C234" s="162"/>
      <c r="E234"/>
      <c r="F234"/>
    </row>
    <row r="235" s="159" customFormat="1" ht="17.25" customHeight="1" spans="1:6">
      <c r="A235" s="167">
        <v>101053215</v>
      </c>
      <c r="C235" s="162"/>
      <c r="E235"/>
      <c r="F235"/>
    </row>
    <row r="236" s="159" customFormat="1" ht="17.25" customHeight="1" spans="1:6">
      <c r="A236" s="167">
        <v>101053216</v>
      </c>
      <c r="C236" s="162"/>
      <c r="E236"/>
      <c r="F236"/>
    </row>
    <row r="237" s="159" customFormat="1" ht="17.25" customHeight="1" spans="1:6">
      <c r="A237" s="167">
        <v>101053218</v>
      </c>
      <c r="C237" s="162"/>
      <c r="E237"/>
      <c r="F237"/>
    </row>
    <row r="238" s="159" customFormat="1" ht="17.25" customHeight="1" spans="1:6">
      <c r="A238" s="167">
        <v>101053219</v>
      </c>
      <c r="C238" s="162"/>
      <c r="E238"/>
      <c r="F238"/>
    </row>
    <row r="239" s="159" customFormat="1" ht="17.25" customHeight="1" spans="1:6">
      <c r="A239" s="167">
        <v>101053220</v>
      </c>
      <c r="C239" s="162"/>
      <c r="E239"/>
      <c r="F239"/>
    </row>
    <row r="240" s="159" customFormat="1" ht="17.25" customHeight="1" spans="1:6">
      <c r="A240" s="167">
        <v>101053299</v>
      </c>
      <c r="C240" s="162"/>
      <c r="E240"/>
      <c r="F240"/>
    </row>
    <row r="241" s="159" customFormat="1" ht="17.25" customHeight="1" spans="1:6">
      <c r="A241" s="167">
        <v>1010533</v>
      </c>
      <c r="C241" s="162"/>
      <c r="E241"/>
      <c r="F241"/>
    </row>
    <row r="242" s="159" customFormat="1" ht="17.25" customHeight="1" spans="1:6">
      <c r="A242" s="167">
        <v>1010534</v>
      </c>
      <c r="C242" s="162"/>
      <c r="E242"/>
      <c r="F242"/>
    </row>
    <row r="243" s="159" customFormat="1" ht="17.25" customHeight="1" spans="1:6">
      <c r="A243" s="167">
        <v>1010535</v>
      </c>
      <c r="C243" s="162"/>
      <c r="E243"/>
      <c r="F243"/>
    </row>
    <row r="244" s="159" customFormat="1" ht="17.25" customHeight="1" spans="1:6">
      <c r="A244" s="167">
        <v>101053501</v>
      </c>
      <c r="C244" s="162"/>
      <c r="E244"/>
      <c r="F244"/>
    </row>
    <row r="245" s="159" customFormat="1" ht="17.25" customHeight="1" spans="1:6">
      <c r="A245" s="167">
        <v>101053502</v>
      </c>
      <c r="C245" s="162"/>
      <c r="E245"/>
      <c r="F245"/>
    </row>
    <row r="246" s="159" customFormat="1" ht="17.25" customHeight="1" spans="1:6">
      <c r="A246" s="167">
        <v>101053503</v>
      </c>
      <c r="C246" s="162"/>
      <c r="E246"/>
      <c r="F246"/>
    </row>
    <row r="247" s="159" customFormat="1" ht="17.25" customHeight="1" spans="1:6">
      <c r="A247" s="167">
        <v>101053599</v>
      </c>
      <c r="C247" s="162"/>
      <c r="E247"/>
      <c r="F247"/>
    </row>
    <row r="248" s="159" customFormat="1" ht="17.25" customHeight="1" spans="1:6">
      <c r="A248" s="167">
        <v>1010536</v>
      </c>
      <c r="C248" s="162"/>
      <c r="E248"/>
      <c r="F248"/>
    </row>
    <row r="249" s="159" customFormat="1" ht="17.25" customHeight="1" spans="1:6">
      <c r="A249" s="167">
        <v>101053601</v>
      </c>
      <c r="C249" s="162"/>
      <c r="E249"/>
      <c r="F249"/>
    </row>
    <row r="250" s="159" customFormat="1" ht="17.25" customHeight="1" spans="1:6">
      <c r="A250" s="167">
        <v>101053602</v>
      </c>
      <c r="C250" s="162"/>
      <c r="E250"/>
      <c r="F250"/>
    </row>
    <row r="251" s="159" customFormat="1" ht="17.25" customHeight="1" spans="1:6">
      <c r="A251" s="167">
        <v>101053603</v>
      </c>
      <c r="C251" s="162"/>
      <c r="E251"/>
      <c r="F251"/>
    </row>
    <row r="252" s="159" customFormat="1" ht="17.25" customHeight="1" spans="1:6">
      <c r="A252" s="167">
        <v>101053699</v>
      </c>
      <c r="C252" s="162"/>
      <c r="E252"/>
      <c r="F252"/>
    </row>
    <row r="253" s="159" customFormat="1" ht="17.25" customHeight="1" spans="1:6">
      <c r="A253" s="167">
        <v>1010599</v>
      </c>
      <c r="C253" s="162"/>
      <c r="E253"/>
      <c r="F253"/>
    </row>
    <row r="254" s="159" customFormat="1" ht="17.25" customHeight="1" spans="1:6">
      <c r="A254" s="167">
        <v>10106</v>
      </c>
      <c r="C254" s="162"/>
      <c r="E254"/>
      <c r="F254"/>
    </row>
    <row r="255" s="159" customFormat="1" ht="17.25" customHeight="1" spans="1:6">
      <c r="A255" s="167">
        <v>1010601</v>
      </c>
      <c r="C255" s="162"/>
      <c r="E255"/>
      <c r="F255"/>
    </row>
    <row r="256" s="159" customFormat="1" ht="17.25" customHeight="1" spans="1:6">
      <c r="A256" s="167">
        <v>101060101</v>
      </c>
      <c r="C256" s="162"/>
      <c r="E256"/>
      <c r="F256"/>
    </row>
    <row r="257" s="159" customFormat="1" ht="17.25" customHeight="1" spans="1:6">
      <c r="A257" s="167">
        <v>101060109</v>
      </c>
      <c r="C257" s="162"/>
      <c r="E257"/>
      <c r="F257"/>
    </row>
    <row r="258" s="159" customFormat="1" ht="17.25" customHeight="1" spans="1:6">
      <c r="A258" s="167">
        <v>1010602</v>
      </c>
      <c r="C258" s="162"/>
      <c r="E258"/>
      <c r="F258"/>
    </row>
    <row r="259" s="159" customFormat="1" ht="17.25" customHeight="1" spans="1:6">
      <c r="A259" s="167">
        <v>1010603</v>
      </c>
      <c r="C259" s="162"/>
      <c r="E259"/>
      <c r="F259"/>
    </row>
    <row r="260" s="159" customFormat="1" ht="17.25" customHeight="1" spans="1:6">
      <c r="A260" s="167">
        <v>1010620</v>
      </c>
      <c r="C260" s="162"/>
      <c r="E260"/>
      <c r="F260"/>
    </row>
    <row r="261" s="159" customFormat="1" ht="17.25" customHeight="1" spans="1:6">
      <c r="A261" s="167">
        <v>10107</v>
      </c>
      <c r="C261" s="162"/>
      <c r="E261"/>
      <c r="F261"/>
    </row>
    <row r="262" s="159" customFormat="1" ht="17.25" customHeight="1" spans="1:6">
      <c r="A262" s="167">
        <v>1010701</v>
      </c>
      <c r="C262" s="162"/>
      <c r="E262"/>
      <c r="F262"/>
    </row>
    <row r="263" s="159" customFormat="1" ht="17.25" customHeight="1" spans="1:6">
      <c r="A263" s="167">
        <v>1010702</v>
      </c>
      <c r="C263" s="162"/>
      <c r="E263"/>
      <c r="F263"/>
    </row>
    <row r="264" s="159" customFormat="1" ht="17.25" customHeight="1" spans="1:6">
      <c r="A264" s="167">
        <v>1010719</v>
      </c>
      <c r="C264" s="162"/>
      <c r="E264"/>
      <c r="F264"/>
    </row>
    <row r="265" s="159" customFormat="1" ht="17.25" customHeight="1" spans="1:6">
      <c r="A265" s="167">
        <v>1010720</v>
      </c>
      <c r="C265" s="162"/>
      <c r="E265"/>
      <c r="F265"/>
    </row>
    <row r="266" s="159" customFormat="1" ht="17.25" customHeight="1" spans="1:6">
      <c r="A266" s="167">
        <v>10109</v>
      </c>
      <c r="C266" s="162"/>
      <c r="E266"/>
      <c r="F266"/>
    </row>
    <row r="267" s="159" customFormat="1" ht="17.25" customHeight="1" spans="1:6">
      <c r="A267" s="167">
        <v>1010901</v>
      </c>
      <c r="C267" s="162"/>
      <c r="E267"/>
      <c r="F267"/>
    </row>
    <row r="268" s="159" customFormat="1" ht="17.25" customHeight="1" spans="1:6">
      <c r="A268" s="167">
        <v>101090101</v>
      </c>
      <c r="C268" s="162"/>
      <c r="E268"/>
      <c r="F268"/>
    </row>
    <row r="269" s="159" customFormat="1" ht="17.25" customHeight="1" spans="1:6">
      <c r="A269" s="167">
        <v>101090109</v>
      </c>
      <c r="C269" s="162"/>
      <c r="E269"/>
      <c r="F269"/>
    </row>
    <row r="270" s="159" customFormat="1" ht="17.25" customHeight="1" spans="1:6">
      <c r="A270" s="167">
        <v>1010902</v>
      </c>
      <c r="C270" s="162"/>
      <c r="E270"/>
      <c r="F270"/>
    </row>
    <row r="271" s="159" customFormat="1" ht="17.25" customHeight="1" spans="1:6">
      <c r="A271" s="167">
        <v>1010903</v>
      </c>
      <c r="C271" s="162"/>
      <c r="E271"/>
      <c r="F271"/>
    </row>
    <row r="272" s="159" customFormat="1" ht="17.25" customHeight="1" spans="1:6">
      <c r="A272" s="167">
        <v>1010904</v>
      </c>
      <c r="C272" s="162"/>
      <c r="E272"/>
      <c r="F272"/>
    </row>
    <row r="273" s="159" customFormat="1" ht="17.25" customHeight="1" spans="1:6">
      <c r="A273" s="167">
        <v>1010905</v>
      </c>
      <c r="C273" s="162"/>
      <c r="E273"/>
      <c r="F273"/>
    </row>
    <row r="274" s="159" customFormat="1" ht="17.25" customHeight="1" spans="1:6">
      <c r="A274" s="167">
        <v>1010906</v>
      </c>
      <c r="C274" s="162"/>
      <c r="E274"/>
      <c r="F274"/>
    </row>
    <row r="275" s="159" customFormat="1" ht="17.25" customHeight="1" spans="1:6">
      <c r="A275" s="167">
        <v>1010918</v>
      </c>
      <c r="C275" s="162"/>
      <c r="E275"/>
      <c r="F275"/>
    </row>
    <row r="276" s="159" customFormat="1" ht="17.25" customHeight="1" spans="1:6">
      <c r="A276" s="167">
        <v>1010919</v>
      </c>
      <c r="C276" s="162"/>
      <c r="E276"/>
      <c r="F276"/>
    </row>
    <row r="277" s="159" customFormat="1" ht="17.25" customHeight="1" spans="1:6">
      <c r="A277" s="167">
        <v>1010920</v>
      </c>
      <c r="C277" s="162"/>
      <c r="E277"/>
      <c r="F277"/>
    </row>
    <row r="278" s="159" customFormat="1" ht="17.25" customHeight="1" spans="1:6">
      <c r="A278" s="167">
        <v>1010921</v>
      </c>
      <c r="C278" s="162"/>
      <c r="E278"/>
      <c r="F278"/>
    </row>
    <row r="279" s="159" customFormat="1" ht="17.25" customHeight="1" spans="1:6">
      <c r="A279" s="167">
        <v>1010922</v>
      </c>
      <c r="C279" s="162"/>
      <c r="E279"/>
      <c r="F279"/>
    </row>
    <row r="280" s="159" customFormat="1" ht="17.25" customHeight="1" spans="1:6">
      <c r="A280" s="167">
        <v>1010923</v>
      </c>
      <c r="C280" s="162"/>
      <c r="E280"/>
      <c r="F280"/>
    </row>
    <row r="281" s="159" customFormat="1" ht="17.25" customHeight="1" spans="1:6">
      <c r="A281" s="167">
        <v>1010924</v>
      </c>
      <c r="C281" s="162"/>
      <c r="E281"/>
      <c r="F281"/>
    </row>
    <row r="282" s="159" customFormat="1" ht="17.25" customHeight="1" spans="1:6">
      <c r="A282" s="167">
        <v>10110</v>
      </c>
      <c r="C282" s="162"/>
      <c r="E282"/>
      <c r="F282"/>
    </row>
    <row r="283" s="159" customFormat="1" ht="17.25" customHeight="1" spans="1:6">
      <c r="A283" s="167">
        <v>1011001</v>
      </c>
      <c r="C283" s="162"/>
      <c r="E283"/>
      <c r="F283"/>
    </row>
    <row r="284" s="159" customFormat="1" ht="17.25" customHeight="1" spans="1:6">
      <c r="A284" s="167">
        <v>1011002</v>
      </c>
      <c r="C284" s="162"/>
      <c r="E284"/>
      <c r="F284"/>
    </row>
    <row r="285" s="159" customFormat="1" ht="17.25" customHeight="1" spans="1:6">
      <c r="A285" s="167">
        <v>1011003</v>
      </c>
      <c r="C285" s="162"/>
      <c r="E285"/>
      <c r="F285"/>
    </row>
    <row r="286" s="159" customFormat="1" ht="17.25" customHeight="1" spans="1:6">
      <c r="A286" s="167">
        <v>1011004</v>
      </c>
      <c r="C286" s="162"/>
      <c r="E286"/>
      <c r="F286"/>
    </row>
    <row r="287" s="159" customFormat="1" ht="17.25" customHeight="1" spans="1:6">
      <c r="A287" s="167">
        <v>1011005</v>
      </c>
      <c r="C287" s="162"/>
      <c r="E287"/>
      <c r="F287"/>
    </row>
    <row r="288" s="159" customFormat="1" ht="17.25" customHeight="1" spans="1:6">
      <c r="A288" s="167">
        <v>1011006</v>
      </c>
      <c r="C288" s="162"/>
      <c r="E288"/>
      <c r="F288"/>
    </row>
    <row r="289" s="159" customFormat="1" ht="17.25" customHeight="1" spans="1:6">
      <c r="A289" s="167">
        <v>1011019</v>
      </c>
      <c r="C289" s="162"/>
      <c r="E289"/>
      <c r="F289"/>
    </row>
    <row r="290" s="159" customFormat="1" ht="17.25" customHeight="1" spans="1:6">
      <c r="A290" s="167">
        <v>1011020</v>
      </c>
      <c r="C290" s="162"/>
      <c r="E290"/>
      <c r="F290"/>
    </row>
    <row r="291" s="159" customFormat="1" ht="17.25" customHeight="1" spans="1:6">
      <c r="A291" s="167">
        <v>10111</v>
      </c>
      <c r="C291" s="162"/>
      <c r="E291"/>
      <c r="F291"/>
    </row>
    <row r="292" s="159" customFormat="1" ht="17.25" customHeight="1" spans="1:6">
      <c r="A292" s="167">
        <v>1011101</v>
      </c>
      <c r="C292" s="162"/>
      <c r="E292"/>
      <c r="F292"/>
    </row>
    <row r="293" s="159" customFormat="1" ht="17.25" customHeight="1" spans="1:6">
      <c r="A293" s="167">
        <v>101110101</v>
      </c>
      <c r="C293" s="162"/>
      <c r="E293"/>
      <c r="F293"/>
    </row>
    <row r="294" s="159" customFormat="1" ht="17.25" customHeight="1" spans="1:6">
      <c r="A294" s="167">
        <v>101110109</v>
      </c>
      <c r="C294" s="162"/>
      <c r="E294"/>
      <c r="F294"/>
    </row>
    <row r="295" s="159" customFormat="1" ht="17.25" customHeight="1" spans="1:6">
      <c r="A295" s="167">
        <v>1011119</v>
      </c>
      <c r="C295" s="162"/>
      <c r="E295"/>
      <c r="F295"/>
    </row>
    <row r="296" s="159" customFormat="1" ht="17.25" customHeight="1" spans="1:6">
      <c r="A296" s="167">
        <v>1011120</v>
      </c>
      <c r="C296" s="162"/>
      <c r="E296"/>
      <c r="F296"/>
    </row>
    <row r="297" s="159" customFormat="1" ht="17.25" customHeight="1" spans="1:6">
      <c r="A297" s="167">
        <v>10112</v>
      </c>
      <c r="C297" s="162"/>
      <c r="E297"/>
      <c r="F297"/>
    </row>
    <row r="298" s="159" customFormat="1" ht="17.25" customHeight="1" spans="1:6">
      <c r="A298" s="167">
        <v>1011201</v>
      </c>
      <c r="C298" s="162"/>
      <c r="E298"/>
      <c r="F298"/>
    </row>
    <row r="299" s="159" customFormat="1" ht="17.25" customHeight="1" spans="1:6">
      <c r="A299" s="167">
        <v>1011202</v>
      </c>
      <c r="C299" s="162"/>
      <c r="E299"/>
      <c r="F299"/>
    </row>
    <row r="300" s="159" customFormat="1" ht="17.25" customHeight="1" spans="1:6">
      <c r="A300" s="167">
        <v>1011203</v>
      </c>
      <c r="C300" s="162"/>
      <c r="E300"/>
      <c r="F300"/>
    </row>
    <row r="301" s="159" customFormat="1" ht="17.25" customHeight="1" spans="1:6">
      <c r="A301" s="167">
        <v>1011204</v>
      </c>
      <c r="C301" s="162"/>
      <c r="E301"/>
      <c r="F301"/>
    </row>
    <row r="302" s="159" customFormat="1" ht="17.25" customHeight="1" spans="1:6">
      <c r="A302" s="167">
        <v>1011205</v>
      </c>
      <c r="C302" s="162"/>
      <c r="E302"/>
      <c r="F302"/>
    </row>
    <row r="303" s="159" customFormat="1" ht="17.25" customHeight="1" spans="1:6">
      <c r="A303" s="167">
        <v>1011206</v>
      </c>
      <c r="C303" s="162"/>
      <c r="E303"/>
      <c r="F303"/>
    </row>
    <row r="304" s="159" customFormat="1" ht="17.25" customHeight="1" spans="1:6">
      <c r="A304" s="167">
        <v>1011219</v>
      </c>
      <c r="C304" s="162"/>
      <c r="E304"/>
      <c r="F304"/>
    </row>
    <row r="305" s="159" customFormat="1" ht="17.25" customHeight="1" spans="1:6">
      <c r="A305" s="167">
        <v>1011220</v>
      </c>
      <c r="C305" s="162"/>
      <c r="E305"/>
      <c r="F305"/>
    </row>
    <row r="306" s="159" customFormat="1" ht="17.25" customHeight="1" spans="1:6">
      <c r="A306" s="167">
        <v>10113</v>
      </c>
      <c r="C306" s="162"/>
      <c r="E306"/>
      <c r="F306"/>
    </row>
    <row r="307" s="159" customFormat="1" ht="17.25" customHeight="1" spans="1:6">
      <c r="A307" s="167">
        <v>1011301</v>
      </c>
      <c r="C307" s="162"/>
      <c r="E307"/>
      <c r="F307"/>
    </row>
    <row r="308" s="159" customFormat="1" ht="17.25" customHeight="1" spans="1:6">
      <c r="A308" s="167">
        <v>1011302</v>
      </c>
      <c r="C308" s="162"/>
      <c r="E308"/>
      <c r="F308"/>
    </row>
    <row r="309" s="159" customFormat="1" ht="17.25" customHeight="1" spans="1:6">
      <c r="A309" s="167">
        <v>1011303</v>
      </c>
      <c r="C309" s="162"/>
      <c r="E309"/>
      <c r="F309"/>
    </row>
    <row r="310" s="159" customFormat="1" ht="17.25" customHeight="1" spans="1:6">
      <c r="A310" s="167">
        <v>1011304</v>
      </c>
      <c r="C310" s="162"/>
      <c r="E310"/>
      <c r="F310"/>
    </row>
    <row r="311" s="159" customFormat="1" ht="17.25" customHeight="1" spans="1:6">
      <c r="A311" s="167">
        <v>1011305</v>
      </c>
      <c r="C311" s="162"/>
      <c r="E311"/>
      <c r="F311"/>
    </row>
    <row r="312" s="159" customFormat="1" ht="17.25" customHeight="1" spans="1:6">
      <c r="A312" s="167">
        <v>1011306</v>
      </c>
      <c r="C312" s="162"/>
      <c r="E312"/>
      <c r="F312"/>
    </row>
    <row r="313" s="159" customFormat="1" ht="17.25" customHeight="1" spans="1:6">
      <c r="A313" s="167">
        <v>1011319</v>
      </c>
      <c r="C313" s="162"/>
      <c r="E313"/>
      <c r="F313"/>
    </row>
    <row r="314" s="159" customFormat="1" ht="17.25" customHeight="1" spans="1:6">
      <c r="A314" s="167">
        <v>1011320</v>
      </c>
      <c r="C314" s="162"/>
      <c r="E314"/>
      <c r="F314"/>
    </row>
    <row r="315" s="159" customFormat="1" ht="17.25" customHeight="1" spans="1:6">
      <c r="A315" s="167">
        <v>10114</v>
      </c>
      <c r="C315" s="162"/>
      <c r="E315"/>
      <c r="F315"/>
    </row>
    <row r="316" s="159" customFormat="1" ht="17.25" customHeight="1" spans="1:6">
      <c r="A316" s="167">
        <v>1011401</v>
      </c>
      <c r="C316" s="162"/>
      <c r="E316"/>
      <c r="F316"/>
    </row>
    <row r="317" s="159" customFormat="1" ht="17.25" customHeight="1" spans="1:6">
      <c r="A317" s="167">
        <v>1011420</v>
      </c>
      <c r="C317" s="162"/>
      <c r="E317"/>
      <c r="F317"/>
    </row>
    <row r="318" s="159" customFormat="1" ht="17.25" customHeight="1" spans="1:6">
      <c r="A318" s="167">
        <v>10115</v>
      </c>
      <c r="C318" s="162"/>
      <c r="E318"/>
      <c r="F318"/>
    </row>
    <row r="319" s="159" customFormat="1" ht="17.25" customHeight="1" spans="1:6">
      <c r="A319" s="167">
        <v>1011501</v>
      </c>
      <c r="C319" s="162"/>
      <c r="E319"/>
      <c r="F319"/>
    </row>
    <row r="320" s="159" customFormat="1" ht="17.25" customHeight="1" spans="1:6">
      <c r="A320" s="167">
        <v>1011520</v>
      </c>
      <c r="C320" s="162"/>
      <c r="E320"/>
      <c r="F320"/>
    </row>
    <row r="321" s="159" customFormat="1" ht="17.25" customHeight="1" spans="1:6">
      <c r="A321" s="167">
        <v>10116</v>
      </c>
      <c r="C321" s="162"/>
      <c r="E321"/>
      <c r="F321"/>
    </row>
    <row r="322" s="159" customFormat="1" ht="17.25" customHeight="1" spans="1:6">
      <c r="A322" s="167">
        <v>1011601</v>
      </c>
      <c r="C322" s="162"/>
      <c r="E322"/>
      <c r="F322"/>
    </row>
    <row r="323" s="159" customFormat="1" ht="17.25" customHeight="1" spans="1:6">
      <c r="A323" s="167">
        <v>1011620</v>
      </c>
      <c r="C323" s="162"/>
      <c r="E323"/>
      <c r="F323"/>
    </row>
    <row r="324" s="159" customFormat="1" ht="17.25" customHeight="1" spans="1:6">
      <c r="A324" s="167">
        <v>10117</v>
      </c>
      <c r="C324" s="162"/>
      <c r="E324"/>
      <c r="F324"/>
    </row>
    <row r="325" s="159" customFormat="1" ht="17.25" customHeight="1" spans="1:6">
      <c r="A325" s="167">
        <v>1011701</v>
      </c>
      <c r="C325" s="162"/>
      <c r="E325"/>
      <c r="F325"/>
    </row>
    <row r="326" s="159" customFormat="1" ht="17.25" customHeight="1" spans="1:6">
      <c r="A326" s="167">
        <v>101170101</v>
      </c>
      <c r="C326" s="162"/>
      <c r="E326"/>
      <c r="F326"/>
    </row>
    <row r="327" s="159" customFormat="1" ht="17.25" customHeight="1" spans="1:6">
      <c r="A327" s="167">
        <v>101170102</v>
      </c>
      <c r="C327" s="162"/>
      <c r="E327"/>
      <c r="F327"/>
    </row>
    <row r="328" s="159" customFormat="1" ht="17.25" customHeight="1" spans="1:6">
      <c r="A328" s="167">
        <v>101170103</v>
      </c>
      <c r="C328" s="162"/>
      <c r="E328"/>
      <c r="F328"/>
    </row>
    <row r="329" s="159" customFormat="1" ht="17.25" customHeight="1" spans="1:6">
      <c r="A329" s="167">
        <v>1011703</v>
      </c>
      <c r="C329" s="162"/>
      <c r="E329"/>
      <c r="F329"/>
    </row>
    <row r="330" s="159" customFormat="1" ht="17.25" customHeight="1" spans="1:6">
      <c r="A330" s="167">
        <v>101170301</v>
      </c>
      <c r="C330" s="162"/>
      <c r="E330"/>
      <c r="F330"/>
    </row>
    <row r="331" s="159" customFormat="1" ht="17.25" customHeight="1" spans="1:6">
      <c r="A331" s="167">
        <v>101170302</v>
      </c>
      <c r="C331" s="162"/>
      <c r="E331"/>
      <c r="F331"/>
    </row>
    <row r="332" s="159" customFormat="1" ht="17.25" customHeight="1" spans="1:6">
      <c r="A332" s="167">
        <v>101170303</v>
      </c>
      <c r="C332" s="162"/>
      <c r="E332"/>
      <c r="F332"/>
    </row>
    <row r="333" s="159" customFormat="1" ht="17.25" customHeight="1" spans="1:6">
      <c r="A333" s="167">
        <v>101170304</v>
      </c>
      <c r="C333" s="162"/>
      <c r="E333"/>
      <c r="F333"/>
    </row>
    <row r="334" s="159" customFormat="1" ht="17.25" customHeight="1" spans="1:6">
      <c r="A334" s="167">
        <v>1011720</v>
      </c>
      <c r="C334" s="162"/>
      <c r="E334"/>
      <c r="F334"/>
    </row>
    <row r="335" s="159" customFormat="1" ht="17.25" customHeight="1" spans="1:6">
      <c r="A335" s="167">
        <v>1011721</v>
      </c>
      <c r="C335" s="162"/>
      <c r="E335"/>
      <c r="F335"/>
    </row>
    <row r="336" s="159" customFormat="1" ht="17.25" customHeight="1" spans="1:6">
      <c r="A336" s="167">
        <v>10118</v>
      </c>
      <c r="C336" s="162"/>
      <c r="E336"/>
      <c r="F336"/>
    </row>
    <row r="337" s="159" customFormat="1" ht="17.25" customHeight="1" spans="1:6">
      <c r="A337" s="167">
        <v>1011801</v>
      </c>
      <c r="C337" s="162"/>
      <c r="E337"/>
      <c r="F337"/>
    </row>
    <row r="338" s="159" customFormat="1" ht="17.25" customHeight="1" spans="1:6">
      <c r="A338" s="167">
        <v>1011802</v>
      </c>
      <c r="C338" s="162"/>
      <c r="E338"/>
      <c r="F338"/>
    </row>
    <row r="339" s="159" customFormat="1" ht="17.25" customHeight="1" spans="1:6">
      <c r="A339" s="167">
        <v>1011820</v>
      </c>
      <c r="C339" s="162"/>
      <c r="E339"/>
      <c r="F339"/>
    </row>
    <row r="340" s="159" customFormat="1" ht="17.25" customHeight="1" spans="1:6">
      <c r="A340" s="167">
        <v>10119</v>
      </c>
      <c r="C340" s="162"/>
      <c r="E340"/>
      <c r="F340"/>
    </row>
    <row r="341" s="159" customFormat="1" ht="17.25" customHeight="1" spans="1:6">
      <c r="A341" s="167">
        <v>1011901</v>
      </c>
      <c r="C341" s="162"/>
      <c r="E341"/>
      <c r="F341"/>
    </row>
    <row r="342" s="159" customFormat="1" ht="17.25" customHeight="1" spans="1:6">
      <c r="A342" s="167">
        <v>1011920</v>
      </c>
      <c r="C342" s="162"/>
      <c r="E342"/>
      <c r="F342"/>
    </row>
    <row r="343" s="159" customFormat="1" ht="17.25" customHeight="1" spans="1:6">
      <c r="A343" s="167">
        <v>10120</v>
      </c>
      <c r="C343" s="162"/>
      <c r="E343"/>
      <c r="F343"/>
    </row>
    <row r="344" s="159" customFormat="1" ht="17.25" customHeight="1" spans="1:6">
      <c r="A344" s="167">
        <v>1012001</v>
      </c>
      <c r="C344" s="162"/>
      <c r="E344"/>
      <c r="F344"/>
    </row>
    <row r="345" s="159" customFormat="1" ht="17.25" customHeight="1" spans="1:6">
      <c r="A345" s="167">
        <v>1012020</v>
      </c>
      <c r="C345" s="162"/>
      <c r="E345"/>
      <c r="F345"/>
    </row>
    <row r="346" s="159" customFormat="1" ht="17.25" customHeight="1" spans="1:6">
      <c r="A346" s="167">
        <v>10121</v>
      </c>
      <c r="C346" s="162"/>
      <c r="E346"/>
      <c r="F346"/>
    </row>
    <row r="347" s="159" customFormat="1" ht="17.25" customHeight="1" spans="1:6">
      <c r="A347" s="167">
        <v>1012101</v>
      </c>
      <c r="C347" s="162"/>
      <c r="E347"/>
      <c r="F347"/>
    </row>
    <row r="348" s="159" customFormat="1" ht="17.25" customHeight="1" spans="1:6">
      <c r="A348" s="167">
        <v>1012120</v>
      </c>
      <c r="C348" s="162"/>
      <c r="E348"/>
      <c r="F348"/>
    </row>
    <row r="349" s="159" customFormat="1" ht="17.25" customHeight="1" spans="1:6">
      <c r="A349" s="167">
        <v>10199</v>
      </c>
      <c r="C349" s="162"/>
      <c r="E349"/>
      <c r="F349"/>
    </row>
    <row r="350" s="159" customFormat="1" ht="17.25" customHeight="1" spans="1:6">
      <c r="A350" s="167">
        <v>1019901</v>
      </c>
      <c r="C350" s="162"/>
      <c r="E350"/>
      <c r="F350"/>
    </row>
    <row r="351" s="159" customFormat="1" ht="17.25" customHeight="1" spans="1:6">
      <c r="A351" s="167">
        <v>1019920</v>
      </c>
      <c r="C351" s="162"/>
      <c r="E351"/>
      <c r="F351"/>
    </row>
    <row r="352" s="159" customFormat="1" ht="17.25" customHeight="1" spans="1:6">
      <c r="A352" s="167">
        <v>103</v>
      </c>
      <c r="C352" s="162"/>
      <c r="E352"/>
      <c r="F352"/>
    </row>
    <row r="353" s="159" customFormat="1" ht="17.25" customHeight="1" spans="1:6">
      <c r="A353" s="167">
        <v>10302</v>
      </c>
      <c r="C353" s="162"/>
      <c r="E353"/>
      <c r="F353"/>
    </row>
    <row r="354" s="159" customFormat="1" ht="17.25" customHeight="1" spans="1:6">
      <c r="A354" s="167">
        <v>1030203</v>
      </c>
      <c r="C354" s="162"/>
      <c r="E354"/>
      <c r="F354"/>
    </row>
    <row r="355" s="159" customFormat="1" ht="17.25" customHeight="1" spans="1:6">
      <c r="A355" s="167">
        <v>103020301</v>
      </c>
      <c r="C355" s="162"/>
      <c r="E355"/>
      <c r="F355"/>
    </row>
    <row r="356" s="159" customFormat="1" ht="17.25" customHeight="1" spans="1:6">
      <c r="A356" s="167">
        <v>103020302</v>
      </c>
      <c r="C356" s="162"/>
      <c r="E356"/>
      <c r="F356"/>
    </row>
    <row r="357" s="159" customFormat="1" ht="17.25" customHeight="1" spans="1:6">
      <c r="A357" s="167">
        <v>103020303</v>
      </c>
      <c r="C357" s="162"/>
      <c r="E357"/>
      <c r="F357"/>
    </row>
    <row r="358" s="159" customFormat="1" ht="17.25" customHeight="1" spans="1:6">
      <c r="A358" s="167">
        <v>103020304</v>
      </c>
      <c r="C358" s="162"/>
      <c r="E358"/>
      <c r="F358"/>
    </row>
    <row r="359" s="159" customFormat="1" ht="17.25" customHeight="1" spans="1:6">
      <c r="A359" s="167">
        <v>103020305</v>
      </c>
      <c r="C359" s="162"/>
      <c r="E359"/>
      <c r="F359"/>
    </row>
    <row r="360" s="159" customFormat="1" ht="17.25" customHeight="1" spans="1:6">
      <c r="A360" s="167">
        <v>103020306</v>
      </c>
      <c r="C360" s="162"/>
      <c r="E360"/>
      <c r="F360"/>
    </row>
    <row r="361" s="159" customFormat="1" ht="17.25" customHeight="1" spans="1:6">
      <c r="A361" s="167">
        <v>103020307</v>
      </c>
      <c r="C361" s="162"/>
      <c r="E361"/>
      <c r="F361"/>
    </row>
    <row r="362" s="159" customFormat="1" ht="17.25" customHeight="1" spans="1:6">
      <c r="A362" s="167">
        <v>103020399</v>
      </c>
      <c r="C362" s="162"/>
      <c r="E362"/>
      <c r="F362"/>
    </row>
    <row r="363" s="159" customFormat="1" ht="17.25" customHeight="1" spans="1:6">
      <c r="A363" s="167">
        <v>1030205</v>
      </c>
      <c r="C363" s="162"/>
      <c r="E363"/>
      <c r="F363"/>
    </row>
    <row r="364" s="159" customFormat="1" ht="17.25" customHeight="1" spans="1:6">
      <c r="A364" s="167">
        <v>1030210</v>
      </c>
      <c r="C364" s="162"/>
      <c r="E364"/>
      <c r="F364"/>
    </row>
    <row r="365" s="159" customFormat="1" ht="17.25" customHeight="1" spans="1:6">
      <c r="A365" s="167">
        <v>1030212</v>
      </c>
      <c r="C365" s="162"/>
      <c r="E365"/>
      <c r="F365"/>
    </row>
    <row r="366" s="159" customFormat="1" ht="17.25" customHeight="1" spans="1:6">
      <c r="A366" s="167">
        <v>1030216</v>
      </c>
      <c r="C366" s="162"/>
      <c r="E366"/>
      <c r="F366"/>
    </row>
    <row r="367" s="159" customFormat="1" ht="17.25" customHeight="1" spans="1:6">
      <c r="A367" s="167">
        <v>103021601</v>
      </c>
      <c r="C367" s="162"/>
      <c r="E367"/>
      <c r="F367"/>
    </row>
    <row r="368" s="159" customFormat="1" ht="17.25" customHeight="1" spans="1:6">
      <c r="A368" s="167">
        <v>103021699</v>
      </c>
      <c r="C368" s="162"/>
      <c r="E368"/>
      <c r="F368"/>
    </row>
    <row r="369" s="159" customFormat="1" ht="17.25" customHeight="1" spans="1:6">
      <c r="A369" s="167">
        <v>1030217</v>
      </c>
      <c r="C369" s="162"/>
      <c r="E369"/>
      <c r="F369"/>
    </row>
    <row r="370" s="159" customFormat="1" ht="17.25" customHeight="1" spans="1:6">
      <c r="A370" s="167">
        <v>1030218</v>
      </c>
      <c r="C370" s="162"/>
      <c r="E370"/>
      <c r="F370"/>
    </row>
    <row r="371" s="159" customFormat="1" ht="17.25" customHeight="1" spans="1:6">
      <c r="A371" s="167">
        <v>1030219</v>
      </c>
      <c r="C371" s="162"/>
      <c r="E371"/>
      <c r="F371"/>
    </row>
    <row r="372" s="159" customFormat="1" ht="17.25" customHeight="1" spans="1:6">
      <c r="A372" s="167">
        <v>1030220</v>
      </c>
      <c r="C372" s="162"/>
      <c r="E372"/>
      <c r="F372"/>
    </row>
    <row r="373" s="159" customFormat="1" ht="17.25" customHeight="1" spans="1:6">
      <c r="A373" s="167">
        <v>1030222</v>
      </c>
      <c r="C373" s="162"/>
      <c r="E373"/>
      <c r="F373"/>
    </row>
    <row r="374" s="159" customFormat="1" ht="17.25" customHeight="1" spans="1:6">
      <c r="A374" s="167">
        <v>1030223</v>
      </c>
      <c r="C374" s="162"/>
      <c r="E374"/>
      <c r="F374"/>
    </row>
    <row r="375" s="159" customFormat="1" ht="17.25" customHeight="1" spans="1:6">
      <c r="A375" s="167">
        <v>1030224</v>
      </c>
      <c r="C375" s="162"/>
      <c r="E375"/>
      <c r="F375"/>
    </row>
    <row r="376" s="159" customFormat="1" ht="17.25" customHeight="1" spans="1:6">
      <c r="A376" s="167">
        <v>1030225</v>
      </c>
      <c r="C376" s="162"/>
      <c r="E376"/>
      <c r="F376"/>
    </row>
    <row r="377" s="159" customFormat="1" ht="17.25" customHeight="1" spans="1:6">
      <c r="A377" s="167">
        <v>1030226</v>
      </c>
      <c r="C377" s="162"/>
      <c r="E377"/>
      <c r="F377"/>
    </row>
    <row r="378" s="159" customFormat="1" ht="17.25" customHeight="1" spans="1:6">
      <c r="A378" s="167">
        <v>1030299</v>
      </c>
      <c r="C378" s="162"/>
      <c r="E378"/>
      <c r="F378"/>
    </row>
    <row r="379" s="159" customFormat="1" ht="17.25" customHeight="1" spans="1:6">
      <c r="A379" s="167">
        <v>103029901</v>
      </c>
      <c r="C379" s="162"/>
      <c r="E379"/>
      <c r="F379"/>
    </row>
    <row r="380" s="159" customFormat="1" ht="17.25" customHeight="1" spans="1:6">
      <c r="A380" s="167">
        <v>103029999</v>
      </c>
      <c r="C380" s="162"/>
      <c r="E380"/>
      <c r="F380"/>
    </row>
    <row r="381" s="159" customFormat="1" ht="17.25" customHeight="1" spans="1:6">
      <c r="A381" s="167">
        <v>10304</v>
      </c>
      <c r="C381" s="162"/>
      <c r="E381"/>
      <c r="F381"/>
    </row>
    <row r="382" s="159" customFormat="1" ht="17.25" customHeight="1" spans="1:6">
      <c r="A382" s="167">
        <v>1030401</v>
      </c>
      <c r="C382" s="162"/>
      <c r="E382"/>
      <c r="F382"/>
    </row>
    <row r="383" s="159" customFormat="1" ht="17.25" customHeight="1" spans="1:6">
      <c r="A383" s="167">
        <v>103040101</v>
      </c>
      <c r="C383" s="162"/>
      <c r="E383"/>
      <c r="F383"/>
    </row>
    <row r="384" s="159" customFormat="1" ht="17.25" customHeight="1" spans="1:6">
      <c r="A384" s="167">
        <v>103040102</v>
      </c>
      <c r="C384" s="162"/>
      <c r="E384"/>
      <c r="F384"/>
    </row>
    <row r="385" s="159" customFormat="1" ht="17.25" customHeight="1" spans="1:6">
      <c r="A385" s="167">
        <v>103040103</v>
      </c>
      <c r="C385" s="162"/>
      <c r="E385"/>
      <c r="F385"/>
    </row>
    <row r="386" s="159" customFormat="1" ht="17.25" customHeight="1" spans="1:6">
      <c r="A386" s="167">
        <v>103040104</v>
      </c>
      <c r="C386" s="162"/>
      <c r="E386"/>
      <c r="F386"/>
    </row>
    <row r="387" s="159" customFormat="1" ht="17.25" customHeight="1" spans="1:6">
      <c r="A387" s="167">
        <v>103040109</v>
      </c>
      <c r="C387" s="162"/>
      <c r="E387"/>
      <c r="F387"/>
    </row>
    <row r="388" s="159" customFormat="1" ht="17.25" customHeight="1" spans="1:6">
      <c r="A388" s="167">
        <v>103040110</v>
      </c>
      <c r="C388" s="162"/>
      <c r="E388"/>
      <c r="F388"/>
    </row>
    <row r="389" s="159" customFormat="1" ht="17.25" customHeight="1" spans="1:6">
      <c r="A389" s="167">
        <v>103040111</v>
      </c>
      <c r="C389" s="162"/>
      <c r="E389"/>
      <c r="F389"/>
    </row>
    <row r="390" s="159" customFormat="1" ht="17.25" customHeight="1" spans="1:6">
      <c r="A390" s="167">
        <v>103040112</v>
      </c>
      <c r="C390" s="162"/>
      <c r="E390"/>
      <c r="F390"/>
    </row>
    <row r="391" s="159" customFormat="1" ht="17.25" customHeight="1" spans="1:6">
      <c r="A391" s="167">
        <v>103040113</v>
      </c>
      <c r="C391" s="162"/>
      <c r="E391"/>
      <c r="F391"/>
    </row>
    <row r="392" s="159" customFormat="1" ht="17.25" customHeight="1" spans="1:6">
      <c r="A392" s="167">
        <v>103040116</v>
      </c>
      <c r="C392" s="162"/>
      <c r="E392"/>
      <c r="F392"/>
    </row>
    <row r="393" s="159" customFormat="1" ht="17.25" customHeight="1" spans="1:6">
      <c r="A393" s="167">
        <v>103040117</v>
      </c>
      <c r="C393" s="162"/>
      <c r="E393"/>
      <c r="F393"/>
    </row>
    <row r="394" s="159" customFormat="1" ht="17.25" customHeight="1" spans="1:6">
      <c r="A394" s="167">
        <v>103040120</v>
      </c>
      <c r="C394" s="162"/>
      <c r="E394"/>
      <c r="F394"/>
    </row>
    <row r="395" s="159" customFormat="1" ht="17.25" customHeight="1" spans="1:6">
      <c r="A395" s="167">
        <v>103040121</v>
      </c>
      <c r="C395" s="162"/>
      <c r="E395"/>
      <c r="F395"/>
    </row>
    <row r="396" s="159" customFormat="1" ht="17.25" customHeight="1" spans="1:6">
      <c r="A396" s="167">
        <v>103040122</v>
      </c>
      <c r="C396" s="162"/>
      <c r="E396"/>
      <c r="F396"/>
    </row>
    <row r="397" s="159" customFormat="1" ht="17.25" customHeight="1" spans="1:6">
      <c r="A397" s="167">
        <v>103040150</v>
      </c>
      <c r="C397" s="162"/>
      <c r="E397"/>
      <c r="F397"/>
    </row>
    <row r="398" s="159" customFormat="1" ht="17.25" customHeight="1" spans="1:6">
      <c r="A398" s="167">
        <v>1030402</v>
      </c>
      <c r="C398" s="162"/>
      <c r="E398"/>
      <c r="F398"/>
    </row>
    <row r="399" s="159" customFormat="1" ht="17.25" customHeight="1" spans="1:6">
      <c r="A399" s="167">
        <v>103040201</v>
      </c>
      <c r="C399" s="162"/>
      <c r="E399"/>
      <c r="F399"/>
    </row>
    <row r="400" s="159" customFormat="1" ht="17.25" customHeight="1" spans="1:6">
      <c r="A400" s="167">
        <v>103040250</v>
      </c>
      <c r="C400" s="162"/>
      <c r="E400"/>
      <c r="F400"/>
    </row>
    <row r="401" s="159" customFormat="1" ht="17.25" customHeight="1" spans="1:6">
      <c r="A401" s="167">
        <v>1030403</v>
      </c>
      <c r="C401" s="162"/>
      <c r="E401"/>
      <c r="F401"/>
    </row>
    <row r="402" s="159" customFormat="1" ht="17.25" customHeight="1" spans="1:6">
      <c r="A402" s="167">
        <v>103040305</v>
      </c>
      <c r="C402" s="162"/>
      <c r="E402"/>
      <c r="F402"/>
    </row>
    <row r="403" s="159" customFormat="1" ht="17.25" customHeight="1" spans="1:6">
      <c r="A403" s="167">
        <v>103040350</v>
      </c>
      <c r="C403" s="162"/>
      <c r="E403"/>
      <c r="F403"/>
    </row>
    <row r="404" s="159" customFormat="1" ht="17.25" customHeight="1" spans="1:6">
      <c r="A404" s="167">
        <v>1030404</v>
      </c>
      <c r="C404" s="162"/>
      <c r="E404"/>
      <c r="F404"/>
    </row>
    <row r="405" s="159" customFormat="1" ht="17.25" customHeight="1" spans="1:6">
      <c r="A405" s="167">
        <v>103040402</v>
      </c>
      <c r="C405" s="162"/>
      <c r="E405"/>
      <c r="F405"/>
    </row>
    <row r="406" s="159" customFormat="1" ht="17.25" customHeight="1" spans="1:6">
      <c r="A406" s="167">
        <v>103040403</v>
      </c>
      <c r="C406" s="162"/>
      <c r="E406"/>
      <c r="F406"/>
    </row>
    <row r="407" s="159" customFormat="1" ht="17.25" customHeight="1" spans="1:6">
      <c r="A407" s="167">
        <v>103040404</v>
      </c>
      <c r="C407" s="162"/>
      <c r="E407"/>
      <c r="F407"/>
    </row>
    <row r="408" s="159" customFormat="1" ht="17.25" customHeight="1" spans="1:6">
      <c r="A408" s="167">
        <v>103040450</v>
      </c>
      <c r="C408" s="162"/>
      <c r="E408"/>
      <c r="F408"/>
    </row>
    <row r="409" s="159" customFormat="1" ht="17.25" customHeight="1" spans="1:6">
      <c r="A409" s="167">
        <v>1030406</v>
      </c>
      <c r="C409" s="162"/>
      <c r="E409"/>
      <c r="F409"/>
    </row>
    <row r="410" s="159" customFormat="1" ht="17.25" customHeight="1" spans="1:6">
      <c r="A410" s="167">
        <v>103040650</v>
      </c>
      <c r="C410" s="162"/>
      <c r="E410"/>
      <c r="F410"/>
    </row>
    <row r="411" s="159" customFormat="1" ht="17.25" customHeight="1" spans="1:6">
      <c r="A411" s="167">
        <v>1030407</v>
      </c>
      <c r="C411" s="162"/>
      <c r="E411"/>
      <c r="F411"/>
    </row>
    <row r="412" s="159" customFormat="1" ht="17.25" customHeight="1" spans="1:6">
      <c r="A412" s="167">
        <v>103040702</v>
      </c>
      <c r="C412" s="162"/>
      <c r="E412"/>
      <c r="F412"/>
    </row>
    <row r="413" s="159" customFormat="1" ht="17.25" customHeight="1" spans="1:6">
      <c r="A413" s="167">
        <v>103040750</v>
      </c>
      <c r="C413" s="162"/>
      <c r="E413"/>
      <c r="F413"/>
    </row>
    <row r="414" s="159" customFormat="1" ht="17.25" customHeight="1" spans="1:6">
      <c r="A414" s="167">
        <v>1030408</v>
      </c>
      <c r="C414" s="162"/>
      <c r="E414"/>
      <c r="F414"/>
    </row>
    <row r="415" s="159" customFormat="1" ht="17.25" customHeight="1" spans="1:6">
      <c r="A415" s="167">
        <v>103040850</v>
      </c>
      <c r="C415" s="162"/>
      <c r="E415"/>
      <c r="F415"/>
    </row>
    <row r="416" s="159" customFormat="1" ht="17.25" customHeight="1" spans="1:6">
      <c r="A416" s="167">
        <v>1030409</v>
      </c>
      <c r="C416" s="162"/>
      <c r="E416"/>
      <c r="F416"/>
    </row>
    <row r="417" s="159" customFormat="1" ht="17.25" customHeight="1" spans="1:6">
      <c r="A417" s="167">
        <v>103040950</v>
      </c>
      <c r="C417" s="162"/>
      <c r="E417"/>
      <c r="F417"/>
    </row>
    <row r="418" s="159" customFormat="1" ht="17.25" customHeight="1" spans="1:6">
      <c r="A418" s="167">
        <v>1030410</v>
      </c>
      <c r="C418" s="162"/>
      <c r="E418"/>
      <c r="F418"/>
    </row>
    <row r="419" s="159" customFormat="1" ht="17.25" customHeight="1" spans="1:6">
      <c r="A419" s="167">
        <v>103041001</v>
      </c>
      <c r="C419" s="162"/>
      <c r="E419"/>
      <c r="F419"/>
    </row>
    <row r="420" s="159" customFormat="1" ht="17.25" customHeight="1" spans="1:6">
      <c r="A420" s="167">
        <v>103041050</v>
      </c>
      <c r="C420" s="162"/>
      <c r="E420"/>
      <c r="F420"/>
    </row>
    <row r="421" s="159" customFormat="1" ht="17.25" customHeight="1" spans="1:6">
      <c r="A421" s="167">
        <v>1030413</v>
      </c>
      <c r="C421" s="162"/>
      <c r="E421"/>
      <c r="F421"/>
    </row>
    <row r="422" s="159" customFormat="1" ht="17.25" customHeight="1" spans="1:6">
      <c r="A422" s="167">
        <v>103041303</v>
      </c>
      <c r="C422" s="162"/>
      <c r="E422"/>
      <c r="F422"/>
    </row>
    <row r="423" s="159" customFormat="1" ht="17.25" customHeight="1" spans="1:6">
      <c r="A423" s="167">
        <v>103041350</v>
      </c>
      <c r="C423" s="162"/>
      <c r="E423"/>
      <c r="F423"/>
    </row>
    <row r="424" s="159" customFormat="1" ht="17.25" customHeight="1" spans="1:6">
      <c r="A424" s="167">
        <v>1030414</v>
      </c>
      <c r="C424" s="162"/>
      <c r="E424"/>
      <c r="F424"/>
    </row>
    <row r="425" s="159" customFormat="1" ht="17.25" customHeight="1" spans="1:6">
      <c r="A425" s="167">
        <v>103041450</v>
      </c>
      <c r="C425" s="162"/>
      <c r="E425"/>
      <c r="F425"/>
    </row>
    <row r="426" s="159" customFormat="1" ht="17.25" customHeight="1" spans="1:6">
      <c r="A426" s="167">
        <v>1030415</v>
      </c>
      <c r="C426" s="162"/>
      <c r="E426"/>
      <c r="F426"/>
    </row>
    <row r="427" s="159" customFormat="1" ht="17.25" customHeight="1" spans="1:6">
      <c r="A427" s="167">
        <v>103041550</v>
      </c>
      <c r="C427" s="162"/>
      <c r="E427"/>
      <c r="F427"/>
    </row>
    <row r="428" s="159" customFormat="1" ht="17.25" customHeight="1" spans="1:6">
      <c r="A428" s="167">
        <v>1030416</v>
      </c>
      <c r="C428" s="162"/>
      <c r="E428"/>
      <c r="F428"/>
    </row>
    <row r="429" s="159" customFormat="1" ht="17.25" customHeight="1" spans="1:6">
      <c r="A429" s="167">
        <v>103041601</v>
      </c>
      <c r="C429" s="162"/>
      <c r="E429"/>
      <c r="F429"/>
    </row>
    <row r="430" s="159" customFormat="1" ht="17.25" customHeight="1" spans="1:6">
      <c r="A430" s="167">
        <v>103041602</v>
      </c>
      <c r="C430" s="162"/>
      <c r="E430"/>
      <c r="F430"/>
    </row>
    <row r="431" s="159" customFormat="1" ht="17.25" customHeight="1" spans="1:6">
      <c r="A431" s="167">
        <v>103041603</v>
      </c>
      <c r="C431" s="162"/>
      <c r="E431"/>
      <c r="F431"/>
    </row>
    <row r="432" s="159" customFormat="1" ht="17.25" customHeight="1" spans="1:6">
      <c r="A432" s="167">
        <v>103041604</v>
      </c>
      <c r="C432" s="162"/>
      <c r="E432"/>
      <c r="F432"/>
    </row>
    <row r="433" s="159" customFormat="1" ht="17.25" customHeight="1" spans="1:6">
      <c r="A433" s="167">
        <v>103041605</v>
      </c>
      <c r="C433" s="162"/>
      <c r="E433"/>
      <c r="F433"/>
    </row>
    <row r="434" s="159" customFormat="1" ht="17.25" customHeight="1" spans="1:6">
      <c r="A434" s="167">
        <v>103041607</v>
      </c>
      <c r="C434" s="162"/>
      <c r="E434"/>
      <c r="F434"/>
    </row>
    <row r="435" s="159" customFormat="1" ht="17.25" customHeight="1" spans="1:6">
      <c r="A435" s="167">
        <v>103041608</v>
      </c>
      <c r="C435" s="162"/>
      <c r="E435"/>
      <c r="F435"/>
    </row>
    <row r="436" s="159" customFormat="1" ht="17.25" customHeight="1" spans="1:6">
      <c r="A436" s="167">
        <v>103041616</v>
      </c>
      <c r="C436" s="162"/>
      <c r="E436"/>
      <c r="F436"/>
    </row>
    <row r="437" s="159" customFormat="1" ht="17.25" customHeight="1" spans="1:6">
      <c r="A437" s="167">
        <v>103041617</v>
      </c>
      <c r="C437" s="162"/>
      <c r="E437"/>
      <c r="F437"/>
    </row>
    <row r="438" s="159" customFormat="1" ht="17.25" customHeight="1" spans="1:6">
      <c r="A438" s="167">
        <v>103041650</v>
      </c>
      <c r="C438" s="162"/>
      <c r="E438"/>
      <c r="F438"/>
    </row>
    <row r="439" s="159" customFormat="1" ht="17.25" customHeight="1" spans="1:6">
      <c r="A439" s="167">
        <v>1030417</v>
      </c>
      <c r="C439" s="162"/>
      <c r="E439"/>
      <c r="F439"/>
    </row>
    <row r="440" s="159" customFormat="1" ht="17.25" customHeight="1" spans="1:6">
      <c r="A440" s="167">
        <v>103041704</v>
      </c>
      <c r="C440" s="162"/>
      <c r="E440"/>
      <c r="F440"/>
    </row>
    <row r="441" s="159" customFormat="1" ht="17.25" customHeight="1" spans="1:6">
      <c r="A441" s="167">
        <v>103041750</v>
      </c>
      <c r="C441" s="162"/>
      <c r="E441"/>
      <c r="F441"/>
    </row>
    <row r="442" s="159" customFormat="1" ht="17.25" customHeight="1" spans="1:6">
      <c r="A442" s="167">
        <v>1030418</v>
      </c>
      <c r="C442" s="162"/>
      <c r="E442"/>
      <c r="F442"/>
    </row>
    <row r="443" s="159" customFormat="1" ht="17.25" customHeight="1" spans="1:6">
      <c r="A443" s="167">
        <v>103041801</v>
      </c>
      <c r="C443" s="162"/>
      <c r="E443"/>
      <c r="F443"/>
    </row>
    <row r="444" s="159" customFormat="1" ht="17.25" customHeight="1" spans="1:6">
      <c r="A444" s="167">
        <v>103041802</v>
      </c>
      <c r="C444" s="162"/>
      <c r="E444"/>
      <c r="F444"/>
    </row>
    <row r="445" s="159" customFormat="1" ht="17.25" customHeight="1" spans="1:6">
      <c r="A445" s="167">
        <v>103041850</v>
      </c>
      <c r="C445" s="162"/>
      <c r="E445"/>
      <c r="F445"/>
    </row>
    <row r="446" s="159" customFormat="1" ht="17.25" customHeight="1" spans="1:6">
      <c r="A446" s="167">
        <v>1030419</v>
      </c>
      <c r="C446" s="162"/>
      <c r="E446"/>
      <c r="F446"/>
    </row>
    <row r="447" s="159" customFormat="1" ht="17.25" customHeight="1" spans="1:6">
      <c r="A447" s="167">
        <v>103041950</v>
      </c>
      <c r="C447" s="162"/>
      <c r="E447"/>
      <c r="F447"/>
    </row>
    <row r="448" s="159" customFormat="1" ht="17.25" customHeight="1" spans="1:6">
      <c r="A448" s="167">
        <v>1030420</v>
      </c>
      <c r="C448" s="162"/>
      <c r="E448"/>
      <c r="F448"/>
    </row>
    <row r="449" s="159" customFormat="1" ht="17.25" customHeight="1" spans="1:6">
      <c r="A449" s="167">
        <v>103042050</v>
      </c>
      <c r="C449" s="162"/>
      <c r="E449"/>
      <c r="F449"/>
    </row>
    <row r="450" s="159" customFormat="1" ht="17.25" customHeight="1" spans="1:6">
      <c r="A450" s="167">
        <v>1030422</v>
      </c>
      <c r="C450" s="162"/>
      <c r="E450"/>
      <c r="F450"/>
    </row>
    <row r="451" s="159" customFormat="1" ht="17.25" customHeight="1" spans="1:6">
      <c r="A451" s="167">
        <v>103042250</v>
      </c>
      <c r="C451" s="162"/>
      <c r="E451"/>
      <c r="F451"/>
    </row>
    <row r="452" s="159" customFormat="1" ht="17.25" customHeight="1" spans="1:6">
      <c r="A452" s="167">
        <v>1030424</v>
      </c>
      <c r="C452" s="162"/>
      <c r="E452"/>
      <c r="F452"/>
    </row>
    <row r="453" s="159" customFormat="1" ht="17.25" customHeight="1" spans="1:6">
      <c r="A453" s="167">
        <v>103042401</v>
      </c>
      <c r="C453" s="162"/>
      <c r="E453"/>
      <c r="F453"/>
    </row>
    <row r="454" s="159" customFormat="1" ht="17.25" customHeight="1" spans="1:6">
      <c r="A454" s="167">
        <v>103042450</v>
      </c>
      <c r="C454" s="162"/>
      <c r="E454"/>
      <c r="F454"/>
    </row>
    <row r="455" s="159" customFormat="1" ht="17.25" customHeight="1" spans="1:6">
      <c r="A455" s="167">
        <v>1030425</v>
      </c>
      <c r="C455" s="162"/>
      <c r="E455"/>
      <c r="F455"/>
    </row>
    <row r="456" s="159" customFormat="1" ht="17.25" customHeight="1" spans="1:6">
      <c r="A456" s="167">
        <v>103042502</v>
      </c>
      <c r="C456" s="162"/>
      <c r="E456"/>
      <c r="F456"/>
    </row>
    <row r="457" s="159" customFormat="1" ht="17.25" customHeight="1" spans="1:6">
      <c r="A457" s="167">
        <v>103042507</v>
      </c>
      <c r="C457" s="162"/>
      <c r="E457"/>
      <c r="F457"/>
    </row>
    <row r="458" s="159" customFormat="1" ht="17.25" customHeight="1" spans="1:6">
      <c r="A458" s="167">
        <v>103042508</v>
      </c>
      <c r="C458" s="162"/>
      <c r="E458"/>
      <c r="F458"/>
    </row>
    <row r="459" s="159" customFormat="1" ht="17.25" customHeight="1" spans="1:6">
      <c r="A459" s="167">
        <v>103042550</v>
      </c>
      <c r="C459" s="162"/>
      <c r="E459"/>
      <c r="F459"/>
    </row>
    <row r="460" s="159" customFormat="1" ht="17.25" customHeight="1" spans="1:6">
      <c r="A460" s="167">
        <v>1030426</v>
      </c>
      <c r="C460" s="162"/>
      <c r="E460"/>
      <c r="F460"/>
    </row>
    <row r="461" s="159" customFormat="1" ht="17.25" customHeight="1" spans="1:6">
      <c r="A461" s="167">
        <v>103042604</v>
      </c>
      <c r="C461" s="162"/>
      <c r="E461"/>
      <c r="F461"/>
    </row>
    <row r="462" s="159" customFormat="1" ht="17.25" customHeight="1" spans="1:6">
      <c r="A462" s="167">
        <v>103042650</v>
      </c>
      <c r="C462" s="162"/>
      <c r="E462"/>
      <c r="F462"/>
    </row>
    <row r="463" s="159" customFormat="1" ht="17.25" customHeight="1" spans="1:6">
      <c r="A463" s="167">
        <v>1030427</v>
      </c>
      <c r="C463" s="162"/>
      <c r="E463"/>
      <c r="F463"/>
    </row>
    <row r="464" s="159" customFormat="1" ht="17.25" customHeight="1" spans="1:6">
      <c r="A464" s="167">
        <v>103042707</v>
      </c>
      <c r="C464" s="162"/>
      <c r="E464"/>
      <c r="F464"/>
    </row>
    <row r="465" s="159" customFormat="1" ht="17.25" customHeight="1" spans="1:6">
      <c r="A465" s="167">
        <v>103042750</v>
      </c>
      <c r="C465" s="162"/>
      <c r="E465"/>
      <c r="F465"/>
    </row>
    <row r="466" s="159" customFormat="1" ht="17.25" customHeight="1" spans="1:6">
      <c r="A466" s="167">
        <v>103042751</v>
      </c>
      <c r="C466" s="162"/>
      <c r="E466"/>
      <c r="F466"/>
    </row>
    <row r="467" s="159" customFormat="1" ht="17.25" customHeight="1" spans="1:6">
      <c r="A467" s="167">
        <v>103042752</v>
      </c>
      <c r="C467" s="162"/>
      <c r="E467"/>
      <c r="F467"/>
    </row>
    <row r="468" s="159" customFormat="1" ht="17.25" customHeight="1" spans="1:6">
      <c r="A468" s="167">
        <v>1030429</v>
      </c>
      <c r="C468" s="162"/>
      <c r="E468"/>
      <c r="F468"/>
    </row>
    <row r="469" s="159" customFormat="1" ht="17.25" customHeight="1" spans="1:6">
      <c r="A469" s="167">
        <v>103042907</v>
      </c>
      <c r="C469" s="162"/>
      <c r="E469"/>
      <c r="F469"/>
    </row>
    <row r="470" s="159" customFormat="1" ht="17.25" customHeight="1" spans="1:6">
      <c r="A470" s="167">
        <v>103042908</v>
      </c>
      <c r="C470" s="162"/>
      <c r="E470"/>
      <c r="F470"/>
    </row>
    <row r="471" s="159" customFormat="1" ht="17.25" customHeight="1" spans="1:6">
      <c r="A471" s="167">
        <v>103042950</v>
      </c>
      <c r="C471" s="162"/>
      <c r="E471"/>
      <c r="F471"/>
    </row>
    <row r="472" s="159" customFormat="1" ht="17.25" customHeight="1" spans="1:6">
      <c r="A472" s="167">
        <v>1030430</v>
      </c>
      <c r="C472" s="162"/>
      <c r="E472"/>
      <c r="F472"/>
    </row>
    <row r="473" s="159" customFormat="1" ht="17.25" customHeight="1" spans="1:6">
      <c r="A473" s="167">
        <v>103043050</v>
      </c>
      <c r="C473" s="162"/>
      <c r="E473"/>
      <c r="F473"/>
    </row>
    <row r="474" s="159" customFormat="1" ht="17.25" customHeight="1" spans="1:6">
      <c r="A474" s="167">
        <v>1030431</v>
      </c>
      <c r="C474" s="162"/>
      <c r="E474"/>
      <c r="F474"/>
    </row>
    <row r="475" s="159" customFormat="1" ht="17.25" customHeight="1" spans="1:6">
      <c r="A475" s="167">
        <v>103043101</v>
      </c>
      <c r="C475" s="162"/>
      <c r="E475"/>
      <c r="F475"/>
    </row>
    <row r="476" s="159" customFormat="1" ht="17.25" customHeight="1" spans="1:6">
      <c r="A476" s="167">
        <v>103043150</v>
      </c>
      <c r="C476" s="162"/>
      <c r="E476"/>
      <c r="F476"/>
    </row>
    <row r="477" s="159" customFormat="1" ht="17.25" customHeight="1" spans="1:6">
      <c r="A477" s="167">
        <v>1030432</v>
      </c>
      <c r="C477" s="162"/>
      <c r="E477"/>
      <c r="F477"/>
    </row>
    <row r="478" s="159" customFormat="1" ht="17.25" customHeight="1" spans="1:6">
      <c r="A478" s="167">
        <v>103043204</v>
      </c>
      <c r="C478" s="162"/>
      <c r="E478"/>
      <c r="F478"/>
    </row>
    <row r="479" s="159" customFormat="1" ht="17.25" customHeight="1" spans="1:6">
      <c r="A479" s="167">
        <v>103043205</v>
      </c>
      <c r="C479" s="162"/>
      <c r="E479"/>
      <c r="F479"/>
    </row>
    <row r="480" s="159" customFormat="1" ht="17.25" customHeight="1" spans="1:6">
      <c r="A480" s="167">
        <v>103043208</v>
      </c>
      <c r="C480" s="162"/>
      <c r="E480"/>
      <c r="F480"/>
    </row>
    <row r="481" s="159" customFormat="1" ht="17.25" customHeight="1" spans="1:6">
      <c r="A481" s="167">
        <v>103043211</v>
      </c>
      <c r="C481" s="162"/>
      <c r="E481"/>
      <c r="F481"/>
    </row>
    <row r="482" s="159" customFormat="1" ht="17.25" customHeight="1" spans="1:6">
      <c r="A482" s="167">
        <v>103043250</v>
      </c>
      <c r="C482" s="162"/>
      <c r="E482"/>
      <c r="F482"/>
    </row>
    <row r="483" s="159" customFormat="1" ht="17.25" customHeight="1" spans="1:6">
      <c r="A483" s="167">
        <v>1030433</v>
      </c>
      <c r="C483" s="162"/>
      <c r="E483"/>
      <c r="F483"/>
    </row>
    <row r="484" s="159" customFormat="1" ht="17.25" customHeight="1" spans="1:6">
      <c r="A484" s="167">
        <v>103043306</v>
      </c>
      <c r="C484" s="162"/>
      <c r="E484"/>
      <c r="F484"/>
    </row>
    <row r="485" s="159" customFormat="1" ht="17.25" customHeight="1" spans="1:6">
      <c r="A485" s="167">
        <v>103043310</v>
      </c>
      <c r="C485" s="162"/>
      <c r="E485"/>
      <c r="F485"/>
    </row>
    <row r="486" s="159" customFormat="1" ht="17.25" customHeight="1" spans="1:6">
      <c r="A486" s="167">
        <v>103043313</v>
      </c>
      <c r="C486" s="162"/>
      <c r="E486"/>
      <c r="F486"/>
    </row>
    <row r="487" s="159" customFormat="1" ht="17.25" customHeight="1" spans="1:6">
      <c r="A487" s="167">
        <v>103043350</v>
      </c>
      <c r="C487" s="162"/>
      <c r="E487"/>
      <c r="F487"/>
    </row>
    <row r="488" s="159" customFormat="1" ht="17.25" customHeight="1" spans="1:6">
      <c r="A488" s="167">
        <v>1030434</v>
      </c>
      <c r="C488" s="162"/>
      <c r="E488"/>
      <c r="F488"/>
    </row>
    <row r="489" s="159" customFormat="1" ht="17.25" customHeight="1" spans="1:6">
      <c r="A489" s="167">
        <v>103043401</v>
      </c>
      <c r="C489" s="162"/>
      <c r="E489"/>
      <c r="F489"/>
    </row>
    <row r="490" s="159" customFormat="1" ht="17.25" customHeight="1" spans="1:6">
      <c r="A490" s="167">
        <v>103043402</v>
      </c>
      <c r="C490" s="162"/>
      <c r="E490"/>
      <c r="F490"/>
    </row>
    <row r="491" s="159" customFormat="1" ht="17.25" customHeight="1" spans="1:6">
      <c r="A491" s="167">
        <v>103043403</v>
      </c>
      <c r="C491" s="162"/>
      <c r="E491"/>
      <c r="F491"/>
    </row>
    <row r="492" s="159" customFormat="1" ht="17.25" customHeight="1" spans="1:6">
      <c r="A492" s="167">
        <v>103043404</v>
      </c>
      <c r="C492" s="162"/>
      <c r="E492"/>
      <c r="F492"/>
    </row>
    <row r="493" s="159" customFormat="1" ht="17.25" customHeight="1" spans="1:6">
      <c r="A493" s="167">
        <v>103043450</v>
      </c>
      <c r="C493" s="162"/>
      <c r="E493"/>
      <c r="F493"/>
    </row>
    <row r="494" s="159" customFormat="1" ht="17.25" customHeight="1" spans="1:6">
      <c r="A494" s="167">
        <v>1030435</v>
      </c>
      <c r="C494" s="162"/>
      <c r="E494"/>
      <c r="F494"/>
    </row>
    <row r="495" s="159" customFormat="1" ht="17.25" customHeight="1" spans="1:6">
      <c r="A495" s="167">
        <v>103043506</v>
      </c>
      <c r="C495" s="162"/>
      <c r="E495"/>
      <c r="F495"/>
    </row>
    <row r="496" s="159" customFormat="1" ht="17.25" customHeight="1" spans="1:6">
      <c r="A496" s="167">
        <v>103043507</v>
      </c>
      <c r="C496" s="162"/>
      <c r="E496"/>
      <c r="F496"/>
    </row>
    <row r="497" s="159" customFormat="1" ht="17.25" customHeight="1" spans="1:6">
      <c r="A497" s="167">
        <v>103043550</v>
      </c>
      <c r="C497" s="162"/>
      <c r="E497"/>
      <c r="F497"/>
    </row>
    <row r="498" s="159" customFormat="1" ht="17.25" customHeight="1" spans="1:6">
      <c r="A498" s="167">
        <v>1030440</v>
      </c>
      <c r="C498" s="162"/>
      <c r="E498"/>
      <c r="F498"/>
    </row>
    <row r="499" s="159" customFormat="1" ht="17.25" customHeight="1" spans="1:6">
      <c r="A499" s="167">
        <v>103044001</v>
      </c>
      <c r="C499" s="162"/>
      <c r="E499"/>
      <c r="F499"/>
    </row>
    <row r="500" s="159" customFormat="1" ht="17.25" customHeight="1" spans="1:6">
      <c r="A500" s="167">
        <v>103044050</v>
      </c>
      <c r="C500" s="162"/>
      <c r="E500"/>
      <c r="F500"/>
    </row>
    <row r="501" s="159" customFormat="1" ht="17.25" customHeight="1" spans="1:6">
      <c r="A501" s="167">
        <v>1030442</v>
      </c>
      <c r="C501" s="162"/>
      <c r="E501"/>
      <c r="F501"/>
    </row>
    <row r="502" s="159" customFormat="1" ht="17.25" customHeight="1" spans="1:6">
      <c r="A502" s="167">
        <v>103044203</v>
      </c>
      <c r="C502" s="162"/>
      <c r="E502"/>
      <c r="F502"/>
    </row>
    <row r="503" s="159" customFormat="1" ht="17.25" customHeight="1" spans="1:6">
      <c r="A503" s="167">
        <v>103044208</v>
      </c>
      <c r="C503" s="162"/>
      <c r="E503"/>
      <c r="F503"/>
    </row>
    <row r="504" s="159" customFormat="1" ht="17.25" customHeight="1" spans="1:6">
      <c r="A504" s="167">
        <v>103044209</v>
      </c>
      <c r="C504" s="162"/>
      <c r="E504"/>
      <c r="F504"/>
    </row>
    <row r="505" s="159" customFormat="1" ht="17.25" customHeight="1" spans="1:6">
      <c r="A505" s="167">
        <v>103044220</v>
      </c>
      <c r="C505" s="162"/>
      <c r="E505"/>
      <c r="F505"/>
    </row>
    <row r="506" s="159" customFormat="1" ht="17.25" customHeight="1" spans="1:6">
      <c r="A506" s="167">
        <v>103044221</v>
      </c>
      <c r="C506" s="162"/>
      <c r="E506"/>
      <c r="F506"/>
    </row>
    <row r="507" s="159" customFormat="1" ht="17.25" customHeight="1" spans="1:6">
      <c r="A507" s="167">
        <v>103044250</v>
      </c>
      <c r="C507" s="162"/>
      <c r="E507"/>
      <c r="F507"/>
    </row>
    <row r="508" s="159" customFormat="1" ht="17.25" customHeight="1" spans="1:6">
      <c r="A508" s="167">
        <v>1030443</v>
      </c>
      <c r="C508" s="162"/>
      <c r="E508"/>
      <c r="F508"/>
    </row>
    <row r="509" s="159" customFormat="1" ht="17.25" customHeight="1" spans="1:6">
      <c r="A509" s="167">
        <v>103044306</v>
      </c>
      <c r="C509" s="162"/>
      <c r="E509"/>
      <c r="F509"/>
    </row>
    <row r="510" s="159" customFormat="1" ht="17.25" customHeight="1" spans="1:6">
      <c r="A510" s="167">
        <v>103044307</v>
      </c>
      <c r="C510" s="162"/>
      <c r="E510"/>
      <c r="F510"/>
    </row>
    <row r="511" s="159" customFormat="1" ht="17.25" customHeight="1" spans="1:6">
      <c r="A511" s="167">
        <v>103044308</v>
      </c>
      <c r="C511" s="162"/>
      <c r="E511"/>
      <c r="F511"/>
    </row>
    <row r="512" s="159" customFormat="1" ht="17.25" customHeight="1" spans="1:6">
      <c r="A512" s="167">
        <v>103044350</v>
      </c>
      <c r="C512" s="162"/>
      <c r="E512"/>
      <c r="F512"/>
    </row>
    <row r="513" s="159" customFormat="1" ht="17.25" customHeight="1" spans="1:6">
      <c r="A513" s="167">
        <v>1030444</v>
      </c>
      <c r="C513" s="162"/>
      <c r="E513"/>
      <c r="F513"/>
    </row>
    <row r="514" s="159" customFormat="1" ht="17.25" customHeight="1" spans="1:6">
      <c r="A514" s="167">
        <v>103044414</v>
      </c>
      <c r="C514" s="162"/>
      <c r="E514"/>
      <c r="F514"/>
    </row>
    <row r="515" s="159" customFormat="1" ht="17.25" customHeight="1" spans="1:6">
      <c r="A515" s="167">
        <v>103044416</v>
      </c>
      <c r="C515" s="162"/>
      <c r="E515"/>
      <c r="F515"/>
    </row>
    <row r="516" s="159" customFormat="1" ht="17.25" customHeight="1" spans="1:6">
      <c r="A516" s="167">
        <v>103044433</v>
      </c>
      <c r="C516" s="162"/>
      <c r="E516"/>
      <c r="F516"/>
    </row>
    <row r="517" s="159" customFormat="1" ht="17.25" customHeight="1" spans="1:6">
      <c r="A517" s="167">
        <v>103044434</v>
      </c>
      <c r="C517" s="162"/>
      <c r="E517"/>
      <c r="F517"/>
    </row>
    <row r="518" s="159" customFormat="1" ht="17.25" customHeight="1" spans="1:6">
      <c r="A518" s="167">
        <v>103044435</v>
      </c>
      <c r="C518" s="162"/>
      <c r="E518"/>
      <c r="F518"/>
    </row>
    <row r="519" s="159" customFormat="1" ht="17.25" customHeight="1" spans="1:6">
      <c r="A519" s="167">
        <v>103044450</v>
      </c>
      <c r="C519" s="162"/>
      <c r="E519"/>
      <c r="F519"/>
    </row>
    <row r="520" s="159" customFormat="1" ht="17.25" customHeight="1" spans="1:6">
      <c r="A520" s="167">
        <v>1030445</v>
      </c>
      <c r="C520" s="162"/>
      <c r="E520"/>
      <c r="F520"/>
    </row>
    <row r="521" s="159" customFormat="1" ht="17.25" customHeight="1" spans="1:6">
      <c r="A521" s="167">
        <v>103044507</v>
      </c>
      <c r="C521" s="162"/>
      <c r="E521"/>
      <c r="F521"/>
    </row>
    <row r="522" s="159" customFormat="1" ht="17.25" customHeight="1" spans="1:6">
      <c r="A522" s="167">
        <v>103044550</v>
      </c>
      <c r="C522" s="162"/>
      <c r="E522"/>
      <c r="F522"/>
    </row>
    <row r="523" s="159" customFormat="1" ht="17.25" customHeight="1" spans="1:6">
      <c r="A523" s="167">
        <v>1030446</v>
      </c>
      <c r="C523" s="162"/>
      <c r="E523"/>
      <c r="F523"/>
    </row>
    <row r="524" s="159" customFormat="1" ht="17.25" customHeight="1" spans="1:6">
      <c r="A524" s="167">
        <v>103044608</v>
      </c>
      <c r="C524" s="162"/>
      <c r="E524"/>
      <c r="F524"/>
    </row>
    <row r="525" s="159" customFormat="1" ht="17.25" customHeight="1" spans="1:6">
      <c r="A525" s="167">
        <v>103044609</v>
      </c>
      <c r="C525" s="162"/>
      <c r="E525"/>
      <c r="F525"/>
    </row>
    <row r="526" s="159" customFormat="1" ht="17.25" customHeight="1" spans="1:6">
      <c r="A526" s="167">
        <v>103044650</v>
      </c>
      <c r="C526" s="162"/>
      <c r="E526"/>
      <c r="F526"/>
    </row>
    <row r="527" s="159" customFormat="1" ht="17.25" customHeight="1" spans="1:6">
      <c r="A527" s="167">
        <v>1030447</v>
      </c>
      <c r="C527" s="162"/>
      <c r="E527"/>
      <c r="F527"/>
    </row>
    <row r="528" s="159" customFormat="1" ht="17.25" customHeight="1" spans="1:6">
      <c r="A528" s="167">
        <v>103044709</v>
      </c>
      <c r="C528" s="162"/>
      <c r="E528"/>
      <c r="F528"/>
    </row>
    <row r="529" s="159" customFormat="1" ht="17.25" customHeight="1" spans="1:6">
      <c r="A529" s="167">
        <v>103044712</v>
      </c>
      <c r="C529" s="162"/>
      <c r="E529"/>
      <c r="F529"/>
    </row>
    <row r="530" s="159" customFormat="1" ht="17.25" customHeight="1" spans="1:6">
      <c r="A530" s="167">
        <v>103044713</v>
      </c>
      <c r="C530" s="162"/>
      <c r="E530"/>
      <c r="F530"/>
    </row>
    <row r="531" s="159" customFormat="1" ht="17.25" customHeight="1" spans="1:6">
      <c r="A531" s="167">
        <v>103044715</v>
      </c>
      <c r="C531" s="162"/>
      <c r="E531"/>
      <c r="F531"/>
    </row>
    <row r="532" s="159" customFormat="1" ht="17.25" customHeight="1" spans="1:6">
      <c r="A532" s="167">
        <v>103044730</v>
      </c>
      <c r="C532" s="162"/>
      <c r="E532"/>
      <c r="F532"/>
    </row>
    <row r="533" s="159" customFormat="1" ht="17.25" customHeight="1" spans="1:6">
      <c r="A533" s="167">
        <v>103044731</v>
      </c>
      <c r="C533" s="162"/>
      <c r="E533"/>
      <c r="F533"/>
    </row>
    <row r="534" s="159" customFormat="1" ht="17.25" customHeight="1" spans="1:6">
      <c r="A534" s="167">
        <v>103044733</v>
      </c>
      <c r="C534" s="162"/>
      <c r="E534"/>
      <c r="F534"/>
    </row>
    <row r="535" s="159" customFormat="1" ht="17.25" customHeight="1" spans="1:6">
      <c r="A535" s="167">
        <v>103044750</v>
      </c>
      <c r="C535" s="162"/>
      <c r="E535"/>
      <c r="F535"/>
    </row>
    <row r="536" s="159" customFormat="1" ht="17.25" customHeight="1" spans="1:6">
      <c r="A536" s="167">
        <v>1030448</v>
      </c>
      <c r="C536" s="162"/>
      <c r="E536"/>
      <c r="F536"/>
    </row>
    <row r="537" s="159" customFormat="1" ht="17.25" customHeight="1" spans="1:6">
      <c r="A537" s="167">
        <v>103044801</v>
      </c>
      <c r="C537" s="162"/>
      <c r="E537"/>
      <c r="F537"/>
    </row>
    <row r="538" s="159" customFormat="1" ht="17.25" customHeight="1" spans="1:6">
      <c r="A538" s="167">
        <v>103044802</v>
      </c>
      <c r="C538" s="162"/>
      <c r="E538"/>
      <c r="F538"/>
    </row>
    <row r="539" s="159" customFormat="1" ht="17.25" customHeight="1" spans="1:6">
      <c r="A539" s="167">
        <v>103044850</v>
      </c>
      <c r="C539" s="162"/>
      <c r="E539"/>
      <c r="F539"/>
    </row>
    <row r="540" s="159" customFormat="1" ht="17.25" customHeight="1" spans="1:6">
      <c r="A540" s="167">
        <v>1030449</v>
      </c>
      <c r="C540" s="162"/>
      <c r="E540"/>
      <c r="F540"/>
    </row>
    <row r="541" s="159" customFormat="1" ht="17.25" customHeight="1" spans="1:6">
      <c r="A541" s="167">
        <v>103044907</v>
      </c>
      <c r="C541" s="162"/>
      <c r="E541"/>
      <c r="F541"/>
    </row>
    <row r="542" s="159" customFormat="1" ht="17.25" customHeight="1" spans="1:6">
      <c r="A542" s="167">
        <v>103044908</v>
      </c>
      <c r="C542" s="162"/>
      <c r="E542"/>
      <c r="F542"/>
    </row>
    <row r="543" s="159" customFormat="1" ht="17.25" customHeight="1" spans="1:6">
      <c r="A543" s="167">
        <v>103044950</v>
      </c>
      <c r="C543" s="162"/>
      <c r="E543"/>
      <c r="F543"/>
    </row>
    <row r="544" s="159" customFormat="1" ht="17.25" customHeight="1" spans="1:6">
      <c r="A544" s="167">
        <v>1030450</v>
      </c>
      <c r="C544" s="162"/>
      <c r="E544"/>
      <c r="F544"/>
    </row>
    <row r="545" s="159" customFormat="1" ht="17.25" customHeight="1" spans="1:6">
      <c r="A545" s="167">
        <v>103045002</v>
      </c>
      <c r="C545" s="162"/>
      <c r="E545"/>
      <c r="F545"/>
    </row>
    <row r="546" s="159" customFormat="1" ht="17.25" customHeight="1" spans="1:6">
      <c r="A546" s="167">
        <v>103045004</v>
      </c>
      <c r="C546" s="162"/>
      <c r="E546"/>
      <c r="F546"/>
    </row>
    <row r="547" s="159" customFormat="1" ht="17.25" customHeight="1" spans="1:6">
      <c r="A547" s="167">
        <v>103045050</v>
      </c>
      <c r="C547" s="162"/>
      <c r="E547"/>
      <c r="F547"/>
    </row>
    <row r="548" s="159" customFormat="1" ht="17.25" customHeight="1" spans="1:6">
      <c r="A548" s="167">
        <v>1030451</v>
      </c>
      <c r="C548" s="162"/>
      <c r="E548"/>
      <c r="F548"/>
    </row>
    <row r="549" s="159" customFormat="1" ht="17.25" customHeight="1" spans="1:6">
      <c r="A549" s="167">
        <v>103045101</v>
      </c>
      <c r="C549" s="162"/>
      <c r="E549"/>
      <c r="F549"/>
    </row>
    <row r="550" s="159" customFormat="1" ht="17.25" customHeight="1" spans="1:6">
      <c r="A550" s="167">
        <v>103045102</v>
      </c>
      <c r="C550" s="162"/>
      <c r="E550"/>
      <c r="F550"/>
    </row>
    <row r="551" s="159" customFormat="1" ht="17.25" customHeight="1" spans="1:6">
      <c r="A551" s="167">
        <v>103045103</v>
      </c>
      <c r="C551" s="162"/>
      <c r="E551"/>
      <c r="F551"/>
    </row>
    <row r="552" s="159" customFormat="1" ht="17.25" customHeight="1" spans="1:6">
      <c r="A552" s="167">
        <v>103045150</v>
      </c>
      <c r="C552" s="162"/>
      <c r="E552"/>
      <c r="F552"/>
    </row>
    <row r="553" s="159" customFormat="1" ht="17.25" customHeight="1" spans="1:6">
      <c r="A553" s="167">
        <v>1030452</v>
      </c>
      <c r="C553" s="162"/>
      <c r="E553"/>
      <c r="F553"/>
    </row>
    <row r="554" s="159" customFormat="1" ht="17.25" customHeight="1" spans="1:6">
      <c r="A554" s="167">
        <v>103045201</v>
      </c>
      <c r="C554" s="162"/>
      <c r="E554"/>
      <c r="F554"/>
    </row>
    <row r="555" s="159" customFormat="1" ht="17.25" customHeight="1" spans="1:6">
      <c r="A555" s="167">
        <v>103045202</v>
      </c>
      <c r="C555" s="162"/>
      <c r="E555"/>
      <c r="F555"/>
    </row>
    <row r="556" s="159" customFormat="1" ht="17.25" customHeight="1" spans="1:6">
      <c r="A556" s="167">
        <v>103045250</v>
      </c>
      <c r="C556" s="162"/>
      <c r="E556"/>
      <c r="F556"/>
    </row>
    <row r="557" s="159" customFormat="1" ht="17.25" customHeight="1" spans="1:6">
      <c r="A557" s="167">
        <v>1030455</v>
      </c>
      <c r="C557" s="162"/>
      <c r="E557"/>
      <c r="F557"/>
    </row>
    <row r="558" s="159" customFormat="1" ht="17.25" customHeight="1" spans="1:6">
      <c r="A558" s="167">
        <v>103045501</v>
      </c>
      <c r="C558" s="162"/>
      <c r="E558"/>
      <c r="F558"/>
    </row>
    <row r="559" s="159" customFormat="1" ht="17.25" customHeight="1" spans="1:6">
      <c r="A559" s="167">
        <v>103045550</v>
      </c>
      <c r="C559" s="162"/>
      <c r="E559"/>
      <c r="F559"/>
    </row>
    <row r="560" s="159" customFormat="1" ht="17.25" customHeight="1" spans="1:6">
      <c r="A560" s="167">
        <v>1030456</v>
      </c>
      <c r="C560" s="162"/>
      <c r="E560"/>
      <c r="F560"/>
    </row>
    <row r="561" s="159" customFormat="1" ht="17.25" customHeight="1" spans="1:6">
      <c r="A561" s="167">
        <v>103045650</v>
      </c>
      <c r="C561" s="162"/>
      <c r="E561"/>
      <c r="F561"/>
    </row>
    <row r="562" s="159" customFormat="1" ht="17.25" customHeight="1" spans="1:6">
      <c r="A562" s="167">
        <v>1030457</v>
      </c>
      <c r="C562" s="162"/>
      <c r="E562"/>
      <c r="F562"/>
    </row>
    <row r="563" s="159" customFormat="1" ht="17.25" customHeight="1" spans="1:6">
      <c r="A563" s="167">
        <v>103045750</v>
      </c>
      <c r="C563" s="162"/>
      <c r="E563"/>
      <c r="F563"/>
    </row>
    <row r="564" s="159" customFormat="1" ht="17.25" customHeight="1" spans="1:6">
      <c r="A564" s="167">
        <v>1030458</v>
      </c>
      <c r="C564" s="162"/>
      <c r="E564"/>
      <c r="F564"/>
    </row>
    <row r="565" s="159" customFormat="1" ht="17.25" customHeight="1" spans="1:6">
      <c r="A565" s="167">
        <v>103045850</v>
      </c>
      <c r="C565" s="162"/>
      <c r="E565"/>
      <c r="F565"/>
    </row>
    <row r="566" s="159" customFormat="1" ht="17.25" customHeight="1" spans="1:6">
      <c r="A566" s="167">
        <v>1030459</v>
      </c>
      <c r="C566" s="162"/>
      <c r="E566"/>
      <c r="F566"/>
    </row>
    <row r="567" s="159" customFormat="1" ht="17.25" customHeight="1" spans="1:6">
      <c r="A567" s="167">
        <v>103045902</v>
      </c>
      <c r="C567" s="162"/>
      <c r="E567"/>
      <c r="F567"/>
    </row>
    <row r="568" s="159" customFormat="1" ht="17.25" customHeight="1" spans="1:6">
      <c r="A568" s="167">
        <v>103045950</v>
      </c>
      <c r="C568" s="162"/>
      <c r="E568"/>
      <c r="F568"/>
    </row>
    <row r="569" s="159" customFormat="1" ht="17.25" customHeight="1" spans="1:6">
      <c r="A569" s="167">
        <v>1030461</v>
      </c>
      <c r="C569" s="162"/>
      <c r="E569"/>
      <c r="F569"/>
    </row>
    <row r="570" s="159" customFormat="1" ht="17.25" customHeight="1" spans="1:6">
      <c r="A570" s="167">
        <v>103046101</v>
      </c>
      <c r="C570" s="162"/>
      <c r="E570"/>
      <c r="F570"/>
    </row>
    <row r="571" s="159" customFormat="1" ht="17.25" customHeight="1" spans="1:6">
      <c r="A571" s="167">
        <v>103046150</v>
      </c>
      <c r="C571" s="162"/>
      <c r="E571"/>
      <c r="F571"/>
    </row>
    <row r="572" s="159" customFormat="1" ht="17.25" customHeight="1" spans="1:6">
      <c r="A572" s="167">
        <v>1030499</v>
      </c>
      <c r="C572" s="162"/>
      <c r="E572"/>
      <c r="F572"/>
    </row>
    <row r="573" s="159" customFormat="1" ht="17.25" customHeight="1" spans="1:6">
      <c r="A573" s="167">
        <v>103049901</v>
      </c>
      <c r="C573" s="162"/>
      <c r="E573"/>
      <c r="F573"/>
    </row>
    <row r="574" s="159" customFormat="1" ht="17.25" customHeight="1" spans="1:6">
      <c r="A574" s="167">
        <v>103049950</v>
      </c>
      <c r="C574" s="162"/>
      <c r="E574"/>
      <c r="F574"/>
    </row>
    <row r="575" s="159" customFormat="1" ht="17.25" customHeight="1" spans="1:6">
      <c r="A575" s="167">
        <v>10305</v>
      </c>
      <c r="C575" s="162"/>
      <c r="E575"/>
      <c r="F575"/>
    </row>
    <row r="576" s="159" customFormat="1" ht="17.25" customHeight="1" spans="1:6">
      <c r="A576" s="167">
        <v>1030501</v>
      </c>
      <c r="C576" s="162"/>
      <c r="E576"/>
      <c r="F576"/>
    </row>
    <row r="577" s="159" customFormat="1" ht="17.25" customHeight="1" spans="1:6">
      <c r="A577" s="167">
        <v>103050101</v>
      </c>
      <c r="C577" s="162"/>
      <c r="E577"/>
      <c r="F577"/>
    </row>
    <row r="578" s="159" customFormat="1" ht="17.25" customHeight="1" spans="1:6">
      <c r="A578" s="167">
        <v>103050102</v>
      </c>
      <c r="C578" s="162"/>
      <c r="E578"/>
      <c r="F578"/>
    </row>
    <row r="579" s="159" customFormat="1" ht="17.25" customHeight="1" spans="1:6">
      <c r="A579" s="167">
        <v>103050103</v>
      </c>
      <c r="C579" s="162"/>
      <c r="E579"/>
      <c r="F579"/>
    </row>
    <row r="580" s="159" customFormat="1" ht="17.25" customHeight="1" spans="1:6">
      <c r="A580" s="167">
        <v>103050105</v>
      </c>
      <c r="C580" s="162"/>
      <c r="E580"/>
      <c r="F580"/>
    </row>
    <row r="581" s="159" customFormat="1" ht="17.25" customHeight="1" spans="1:6">
      <c r="A581" s="167">
        <v>103050107</v>
      </c>
      <c r="C581" s="162"/>
      <c r="E581"/>
      <c r="F581"/>
    </row>
    <row r="582" s="159" customFormat="1" ht="17.25" customHeight="1" spans="1:6">
      <c r="A582" s="167">
        <v>103050108</v>
      </c>
      <c r="C582" s="162"/>
      <c r="E582"/>
      <c r="F582"/>
    </row>
    <row r="583" s="159" customFormat="1" ht="17.25" customHeight="1" spans="1:6">
      <c r="A583" s="167">
        <v>103050109</v>
      </c>
      <c r="C583" s="162"/>
      <c r="E583"/>
      <c r="F583"/>
    </row>
    <row r="584" s="159" customFormat="1" ht="17.25" customHeight="1" spans="1:6">
      <c r="A584" s="167">
        <v>103050110</v>
      </c>
      <c r="C584" s="162"/>
      <c r="E584"/>
      <c r="F584"/>
    </row>
    <row r="585" s="159" customFormat="1" ht="17.25" customHeight="1" spans="1:6">
      <c r="A585" s="167">
        <v>103050111</v>
      </c>
      <c r="C585" s="162"/>
      <c r="E585"/>
      <c r="F585"/>
    </row>
    <row r="586" s="159" customFormat="1" ht="17.25" customHeight="1" spans="1:6">
      <c r="A586" s="167">
        <v>103050112</v>
      </c>
      <c r="C586" s="162"/>
      <c r="E586"/>
      <c r="F586"/>
    </row>
    <row r="587" s="159" customFormat="1" ht="17.25" customHeight="1" spans="1:6">
      <c r="A587" s="167">
        <v>103050113</v>
      </c>
      <c r="C587" s="162"/>
      <c r="E587"/>
      <c r="F587"/>
    </row>
    <row r="588" s="159" customFormat="1" ht="17.25" customHeight="1" spans="1:6">
      <c r="A588" s="167">
        <v>103050114</v>
      </c>
      <c r="C588" s="162"/>
      <c r="E588"/>
      <c r="F588"/>
    </row>
    <row r="589" s="159" customFormat="1" ht="17.25" customHeight="1" spans="1:6">
      <c r="A589" s="167">
        <v>103050115</v>
      </c>
      <c r="C589" s="162"/>
      <c r="E589"/>
      <c r="F589"/>
    </row>
    <row r="590" s="159" customFormat="1" ht="17.25" customHeight="1" spans="1:6">
      <c r="A590" s="167">
        <v>103050116</v>
      </c>
      <c r="C590" s="162"/>
      <c r="E590"/>
      <c r="F590"/>
    </row>
    <row r="591" s="159" customFormat="1" ht="17.25" customHeight="1" spans="1:6">
      <c r="A591" s="167">
        <v>103050117</v>
      </c>
      <c r="C591" s="162"/>
      <c r="E591"/>
      <c r="F591"/>
    </row>
    <row r="592" s="159" customFormat="1" ht="17.25" customHeight="1" spans="1:6">
      <c r="A592" s="167">
        <v>103050119</v>
      </c>
      <c r="C592" s="162"/>
      <c r="E592"/>
      <c r="F592"/>
    </row>
    <row r="593" s="159" customFormat="1" ht="17.25" customHeight="1" spans="1:6">
      <c r="A593" s="167">
        <v>103050120</v>
      </c>
      <c r="C593" s="162"/>
      <c r="E593"/>
      <c r="F593"/>
    </row>
    <row r="594" s="159" customFormat="1" ht="17.25" customHeight="1" spans="1:6">
      <c r="A594" s="167">
        <v>103050121</v>
      </c>
      <c r="C594" s="162"/>
      <c r="E594"/>
      <c r="F594"/>
    </row>
    <row r="595" s="159" customFormat="1" ht="17.25" customHeight="1" spans="1:6">
      <c r="A595" s="167">
        <v>103050122</v>
      </c>
      <c r="C595" s="162"/>
      <c r="E595"/>
      <c r="F595"/>
    </row>
    <row r="596" s="159" customFormat="1" ht="17.25" customHeight="1" spans="1:6">
      <c r="A596" s="167">
        <v>103050123</v>
      </c>
      <c r="C596" s="162"/>
      <c r="E596"/>
      <c r="F596"/>
    </row>
    <row r="597" s="159" customFormat="1" ht="17.25" customHeight="1" spans="1:6">
      <c r="A597" s="167">
        <v>103050124</v>
      </c>
      <c r="C597" s="162"/>
      <c r="E597"/>
      <c r="F597"/>
    </row>
    <row r="598" s="159" customFormat="1" ht="17.25" customHeight="1" spans="1:6">
      <c r="A598" s="167">
        <v>103050125</v>
      </c>
      <c r="C598" s="162"/>
      <c r="E598"/>
      <c r="F598"/>
    </row>
    <row r="599" s="159" customFormat="1" ht="17.25" customHeight="1" spans="1:6">
      <c r="A599" s="167">
        <v>103050126</v>
      </c>
      <c r="C599" s="162"/>
      <c r="E599"/>
      <c r="F599"/>
    </row>
    <row r="600" s="159" customFormat="1" ht="17.25" customHeight="1" spans="1:6">
      <c r="A600" s="167">
        <v>103050127</v>
      </c>
      <c r="C600" s="162"/>
      <c r="E600"/>
      <c r="F600"/>
    </row>
    <row r="601" s="159" customFormat="1" ht="17.25" customHeight="1" spans="1:6">
      <c r="A601" s="167">
        <v>103050128</v>
      </c>
      <c r="C601" s="162"/>
      <c r="E601"/>
      <c r="F601"/>
    </row>
    <row r="602" s="159" customFormat="1" ht="17.25" customHeight="1" spans="1:6">
      <c r="A602" s="167">
        <v>103050129</v>
      </c>
      <c r="C602" s="162"/>
      <c r="E602"/>
      <c r="F602"/>
    </row>
    <row r="603" s="159" customFormat="1" ht="17.25" customHeight="1" spans="1:6">
      <c r="A603" s="167">
        <v>103050130</v>
      </c>
      <c r="C603" s="162"/>
      <c r="E603"/>
      <c r="F603"/>
    </row>
    <row r="604" s="159" customFormat="1" ht="17.25" customHeight="1" spans="1:6">
      <c r="A604" s="167">
        <v>103050131</v>
      </c>
      <c r="C604" s="162"/>
      <c r="E604"/>
      <c r="F604"/>
    </row>
    <row r="605" s="159" customFormat="1" ht="17.25" customHeight="1" spans="1:6">
      <c r="A605" s="167">
        <v>103050132</v>
      </c>
      <c r="C605" s="162"/>
      <c r="E605"/>
      <c r="F605"/>
    </row>
    <row r="606" s="159" customFormat="1" ht="17.25" customHeight="1" spans="1:6">
      <c r="A606" s="167">
        <v>103050133</v>
      </c>
      <c r="C606" s="162"/>
      <c r="E606"/>
      <c r="F606"/>
    </row>
    <row r="607" s="159" customFormat="1" ht="17.25" customHeight="1" spans="1:6">
      <c r="A607" s="167">
        <v>103050199</v>
      </c>
      <c r="C607" s="162"/>
      <c r="E607"/>
      <c r="F607"/>
    </row>
    <row r="608" s="159" customFormat="1" ht="17.25" customHeight="1" spans="1:6">
      <c r="A608" s="167">
        <v>1030502</v>
      </c>
      <c r="C608" s="162"/>
      <c r="E608"/>
      <c r="F608"/>
    </row>
    <row r="609" s="159" customFormat="1" ht="17.25" customHeight="1" spans="1:6">
      <c r="A609" s="167">
        <v>103050201</v>
      </c>
      <c r="C609" s="162"/>
      <c r="E609"/>
      <c r="F609"/>
    </row>
    <row r="610" s="159" customFormat="1" ht="17.25" customHeight="1" spans="1:6">
      <c r="A610" s="167">
        <v>103050202</v>
      </c>
      <c r="C610" s="162"/>
      <c r="E610"/>
      <c r="F610"/>
    </row>
    <row r="611" s="159" customFormat="1" ht="17.25" customHeight="1" spans="1:6">
      <c r="A611" s="167">
        <v>103050203</v>
      </c>
      <c r="C611" s="162"/>
      <c r="E611"/>
      <c r="F611"/>
    </row>
    <row r="612" s="159" customFormat="1" ht="17.25" customHeight="1" spans="1:6">
      <c r="A612" s="167">
        <v>103050299</v>
      </c>
      <c r="C612" s="162"/>
      <c r="E612"/>
      <c r="F612"/>
    </row>
    <row r="613" s="159" customFormat="1" ht="17.25" customHeight="1" spans="1:6">
      <c r="A613" s="167">
        <v>1030503</v>
      </c>
      <c r="C613" s="162"/>
      <c r="E613"/>
      <c r="F613"/>
    </row>
    <row r="614" s="159" customFormat="1" ht="17.25" customHeight="1" spans="1:6">
      <c r="A614" s="167">
        <v>1030509</v>
      </c>
      <c r="C614" s="162"/>
      <c r="E614"/>
      <c r="F614"/>
    </row>
    <row r="615" s="159" customFormat="1" ht="17.25" customHeight="1" spans="1:6">
      <c r="A615" s="167">
        <v>10306</v>
      </c>
      <c r="C615" s="162"/>
      <c r="E615"/>
      <c r="F615"/>
    </row>
    <row r="616" s="159" customFormat="1" ht="17.25" customHeight="1" spans="1:6">
      <c r="A616" s="167">
        <v>1030601</v>
      </c>
      <c r="C616" s="162"/>
      <c r="E616"/>
      <c r="F616"/>
    </row>
    <row r="617" s="159" customFormat="1" ht="17.25" customHeight="1" spans="1:6">
      <c r="A617" s="167">
        <v>103060101</v>
      </c>
      <c r="C617" s="162"/>
      <c r="E617"/>
      <c r="F617"/>
    </row>
    <row r="618" s="159" customFormat="1" ht="17.25" customHeight="1" spans="1:6">
      <c r="A618" s="167">
        <v>103060102</v>
      </c>
      <c r="C618" s="162"/>
      <c r="E618"/>
      <c r="F618"/>
    </row>
    <row r="619" s="159" customFormat="1" ht="17.25" customHeight="1" spans="1:6">
      <c r="A619" s="167">
        <v>103060199</v>
      </c>
      <c r="C619" s="162"/>
      <c r="E619"/>
      <c r="F619"/>
    </row>
    <row r="620" s="159" customFormat="1" ht="17.25" customHeight="1" spans="1:6">
      <c r="A620" s="167">
        <v>1030602</v>
      </c>
      <c r="C620" s="162"/>
      <c r="E620"/>
      <c r="F620"/>
    </row>
    <row r="621" s="159" customFormat="1" ht="17.25" customHeight="1" spans="1:6">
      <c r="A621" s="167">
        <v>103060201</v>
      </c>
      <c r="C621" s="162"/>
      <c r="E621"/>
      <c r="F621"/>
    </row>
    <row r="622" s="159" customFormat="1" ht="17.25" customHeight="1" spans="1:6">
      <c r="A622" s="167">
        <v>103060299</v>
      </c>
      <c r="C622" s="162"/>
      <c r="E622"/>
      <c r="F622"/>
    </row>
    <row r="623" s="159" customFormat="1" ht="17.25" customHeight="1" spans="1:6">
      <c r="A623" s="167">
        <v>1030603</v>
      </c>
      <c r="C623" s="162"/>
      <c r="E623"/>
      <c r="F623"/>
    </row>
    <row r="624" s="159" customFormat="1" ht="17.25" customHeight="1" spans="1:6">
      <c r="A624" s="167">
        <v>103060399</v>
      </c>
      <c r="C624" s="162"/>
      <c r="E624"/>
      <c r="F624"/>
    </row>
    <row r="625" s="159" customFormat="1" ht="17.25" customHeight="1" spans="1:6">
      <c r="A625" s="167">
        <v>1030604</v>
      </c>
      <c r="C625" s="162"/>
      <c r="E625"/>
      <c r="F625"/>
    </row>
    <row r="626" s="159" customFormat="1" ht="17.25" customHeight="1" spans="1:6">
      <c r="A626" s="167">
        <v>103060499</v>
      </c>
      <c r="C626" s="162"/>
      <c r="E626"/>
      <c r="F626"/>
    </row>
    <row r="627" s="159" customFormat="1" ht="17.25" customHeight="1" spans="1:6">
      <c r="A627" s="167">
        <v>1030605</v>
      </c>
      <c r="C627" s="162"/>
      <c r="E627"/>
      <c r="F627"/>
    </row>
    <row r="628" s="159" customFormat="1" ht="17.25" customHeight="1" spans="1:6">
      <c r="A628" s="167">
        <v>1030606</v>
      </c>
      <c r="C628" s="162"/>
      <c r="E628"/>
      <c r="F628"/>
    </row>
    <row r="629" s="159" customFormat="1" ht="17.25" customHeight="1" spans="1:6">
      <c r="A629" s="167">
        <v>103060601</v>
      </c>
      <c r="C629" s="162"/>
      <c r="E629"/>
      <c r="F629"/>
    </row>
    <row r="630" s="159" customFormat="1" ht="17.25" customHeight="1" spans="1:6">
      <c r="A630" s="167">
        <v>103060602</v>
      </c>
      <c r="C630" s="162"/>
      <c r="E630"/>
      <c r="F630"/>
    </row>
    <row r="631" s="159" customFormat="1" ht="17.25" customHeight="1" spans="1:6">
      <c r="A631" s="167">
        <v>103060699</v>
      </c>
      <c r="C631" s="162"/>
      <c r="E631"/>
      <c r="F631"/>
    </row>
    <row r="632" s="159" customFormat="1" ht="17.25" customHeight="1" spans="1:6">
      <c r="A632" s="167">
        <v>1030607</v>
      </c>
      <c r="C632" s="162"/>
      <c r="E632"/>
      <c r="F632"/>
    </row>
    <row r="633" s="159" customFormat="1" ht="17.25" customHeight="1" spans="1:6">
      <c r="A633" s="167">
        <v>1030699</v>
      </c>
      <c r="C633" s="162"/>
      <c r="E633"/>
      <c r="F633"/>
    </row>
    <row r="634" s="159" customFormat="1" ht="17.25" customHeight="1" spans="1:6">
      <c r="A634" s="167">
        <v>10307</v>
      </c>
      <c r="C634" s="162"/>
      <c r="E634"/>
      <c r="F634"/>
    </row>
    <row r="635" s="159" customFormat="1" ht="17.25" customHeight="1" spans="1:6">
      <c r="A635" s="167">
        <v>1030701</v>
      </c>
      <c r="C635" s="162"/>
      <c r="E635"/>
      <c r="F635"/>
    </row>
    <row r="636" s="159" customFormat="1" ht="17.25" customHeight="1" spans="1:6">
      <c r="A636" s="167">
        <v>103070101</v>
      </c>
      <c r="C636" s="162"/>
      <c r="E636"/>
      <c r="F636"/>
    </row>
    <row r="637" s="159" customFormat="1" ht="17.25" customHeight="1" spans="1:6">
      <c r="A637" s="167">
        <v>1030702</v>
      </c>
      <c r="C637" s="162"/>
      <c r="E637"/>
      <c r="F637"/>
    </row>
    <row r="638" s="159" customFormat="1" ht="17.25" customHeight="1" spans="1:6">
      <c r="A638" s="167">
        <v>103070201</v>
      </c>
      <c r="C638" s="162"/>
      <c r="E638"/>
      <c r="F638"/>
    </row>
    <row r="639" s="159" customFormat="1" ht="17.25" customHeight="1" spans="1:6">
      <c r="A639" s="167">
        <v>103070202</v>
      </c>
      <c r="C639" s="162"/>
      <c r="E639"/>
      <c r="F639"/>
    </row>
    <row r="640" s="159" customFormat="1" ht="17.25" customHeight="1" spans="1:6">
      <c r="A640" s="167">
        <v>103070203</v>
      </c>
      <c r="C640" s="162"/>
      <c r="E640"/>
      <c r="F640"/>
    </row>
    <row r="641" s="159" customFormat="1" ht="17.25" customHeight="1" spans="1:6">
      <c r="A641" s="167">
        <v>103070204</v>
      </c>
      <c r="C641" s="162"/>
      <c r="E641"/>
      <c r="F641"/>
    </row>
    <row r="642" s="159" customFormat="1" ht="17.25" customHeight="1" spans="1:6">
      <c r="A642" s="167">
        <v>103070205</v>
      </c>
      <c r="C642" s="162"/>
      <c r="E642"/>
      <c r="F642"/>
    </row>
    <row r="643" s="159" customFormat="1" ht="17.25" customHeight="1" spans="1:6">
      <c r="A643" s="167">
        <v>103070206</v>
      </c>
      <c r="C643" s="162"/>
      <c r="E643"/>
      <c r="F643"/>
    </row>
    <row r="644" s="159" customFormat="1" ht="17.25" customHeight="1" spans="1:6">
      <c r="A644" s="167">
        <v>1030703</v>
      </c>
      <c r="C644" s="162"/>
      <c r="E644"/>
      <c r="F644"/>
    </row>
    <row r="645" s="159" customFormat="1" ht="17.25" customHeight="1" spans="1:6">
      <c r="A645" s="167">
        <v>1030704</v>
      </c>
      <c r="C645" s="162"/>
      <c r="E645"/>
      <c r="F645"/>
    </row>
    <row r="646" s="159" customFormat="1" ht="17.25" customHeight="1" spans="1:6">
      <c r="A646" s="167">
        <v>1030705</v>
      </c>
      <c r="C646" s="162"/>
      <c r="E646"/>
      <c r="F646"/>
    </row>
    <row r="647" s="159" customFormat="1" ht="17.25" customHeight="1" spans="1:6">
      <c r="A647" s="167">
        <v>103070501</v>
      </c>
      <c r="C647" s="162"/>
      <c r="E647"/>
      <c r="F647"/>
    </row>
    <row r="648" s="159" customFormat="1" ht="17.25" customHeight="1" spans="1:6">
      <c r="A648" s="167">
        <v>103070502</v>
      </c>
      <c r="C648" s="162"/>
      <c r="E648"/>
      <c r="F648"/>
    </row>
    <row r="649" s="159" customFormat="1" ht="17.25" customHeight="1" spans="1:6">
      <c r="A649" s="167">
        <v>103070503</v>
      </c>
      <c r="C649" s="162"/>
      <c r="E649"/>
      <c r="F649"/>
    </row>
    <row r="650" s="159" customFormat="1" ht="17.25" customHeight="1" spans="1:6">
      <c r="A650" s="167">
        <v>103070599</v>
      </c>
      <c r="C650" s="162"/>
      <c r="E650"/>
      <c r="F650"/>
    </row>
    <row r="651" s="159" customFormat="1" ht="17.25" customHeight="1" spans="1:6">
      <c r="A651" s="167">
        <v>1030706</v>
      </c>
      <c r="C651" s="162"/>
      <c r="E651"/>
      <c r="F651"/>
    </row>
    <row r="652" s="159" customFormat="1" ht="17.25" customHeight="1" spans="1:6">
      <c r="A652" s="167">
        <v>103070601</v>
      </c>
      <c r="C652" s="162"/>
      <c r="E652"/>
      <c r="F652"/>
    </row>
    <row r="653" s="159" customFormat="1" ht="17.25" customHeight="1" spans="1:6">
      <c r="A653" s="167">
        <v>103070602</v>
      </c>
      <c r="C653" s="162"/>
      <c r="E653"/>
      <c r="F653"/>
    </row>
    <row r="654" s="159" customFormat="1" ht="17.25" customHeight="1" spans="1:6">
      <c r="A654" s="167">
        <v>103070603</v>
      </c>
      <c r="C654" s="162"/>
      <c r="E654"/>
      <c r="F654"/>
    </row>
    <row r="655" s="159" customFormat="1" ht="17.25" customHeight="1" spans="1:6">
      <c r="A655" s="167">
        <v>103070604</v>
      </c>
      <c r="C655" s="162"/>
      <c r="E655"/>
      <c r="F655"/>
    </row>
    <row r="656" s="159" customFormat="1" ht="17.25" customHeight="1" spans="1:6">
      <c r="A656" s="167">
        <v>103070699</v>
      </c>
      <c r="C656" s="162"/>
      <c r="E656"/>
      <c r="F656"/>
    </row>
    <row r="657" s="159" customFormat="1" ht="17.25" customHeight="1" spans="1:6">
      <c r="A657" s="167">
        <v>1030707</v>
      </c>
      <c r="C657" s="162"/>
      <c r="E657"/>
      <c r="F657"/>
    </row>
    <row r="658" s="159" customFormat="1" ht="17.25" customHeight="1" spans="1:6">
      <c r="A658" s="167">
        <v>1030708</v>
      </c>
      <c r="C658" s="162"/>
      <c r="E658"/>
      <c r="F658"/>
    </row>
    <row r="659" s="159" customFormat="1" ht="17.25" customHeight="1" spans="1:6">
      <c r="A659" s="167">
        <v>103070801</v>
      </c>
      <c r="C659" s="162"/>
      <c r="E659"/>
      <c r="F659"/>
    </row>
    <row r="660" s="159" customFormat="1" ht="17.25" customHeight="1" spans="1:6">
      <c r="A660" s="167">
        <v>1030709</v>
      </c>
      <c r="C660" s="162"/>
      <c r="E660"/>
      <c r="F660"/>
    </row>
    <row r="661" s="159" customFormat="1" ht="17.25" customHeight="1" spans="1:6">
      <c r="A661" s="167">
        <v>1030710</v>
      </c>
      <c r="C661" s="162"/>
      <c r="E661"/>
      <c r="F661"/>
    </row>
    <row r="662" s="159" customFormat="1" ht="17.25" customHeight="1" spans="1:6">
      <c r="A662" s="167">
        <v>103071001</v>
      </c>
      <c r="C662" s="162"/>
      <c r="E662"/>
      <c r="F662"/>
    </row>
    <row r="663" s="159" customFormat="1" ht="17.25" customHeight="1" spans="1:6">
      <c r="A663" s="167">
        <v>103071002</v>
      </c>
      <c r="C663" s="162"/>
      <c r="E663"/>
      <c r="F663"/>
    </row>
    <row r="664" s="159" customFormat="1" ht="17.25" customHeight="1" spans="1:6">
      <c r="A664" s="167">
        <v>1030711</v>
      </c>
      <c r="C664" s="162"/>
      <c r="E664"/>
      <c r="F664"/>
    </row>
    <row r="665" s="159" customFormat="1" ht="17.25" customHeight="1" spans="1:6">
      <c r="A665" s="167">
        <v>1030712</v>
      </c>
      <c r="C665" s="162"/>
      <c r="E665"/>
      <c r="F665"/>
    </row>
    <row r="666" s="159" customFormat="1" ht="17.25" customHeight="1" spans="1:6">
      <c r="A666" s="167">
        <v>1030713</v>
      </c>
      <c r="C666" s="162"/>
      <c r="E666"/>
      <c r="F666"/>
    </row>
    <row r="667" s="159" customFormat="1" ht="17.25" customHeight="1" spans="1:6">
      <c r="A667" s="167">
        <v>1030714</v>
      </c>
      <c r="C667" s="162"/>
      <c r="E667"/>
      <c r="F667"/>
    </row>
    <row r="668" s="159" customFormat="1" ht="17.25" customHeight="1" spans="1:6">
      <c r="A668" s="167">
        <v>103071401</v>
      </c>
      <c r="C668" s="162"/>
      <c r="E668"/>
      <c r="F668"/>
    </row>
    <row r="669" s="159" customFormat="1" ht="17.25" customHeight="1" spans="1:6">
      <c r="A669" s="167">
        <v>103071402</v>
      </c>
      <c r="C669" s="162"/>
      <c r="E669"/>
      <c r="F669"/>
    </row>
    <row r="670" s="159" customFormat="1" ht="17.25" customHeight="1" spans="1:6">
      <c r="A670" s="167">
        <v>103071404</v>
      </c>
      <c r="C670" s="162"/>
      <c r="E670"/>
      <c r="F670"/>
    </row>
    <row r="671" s="159" customFormat="1" ht="17.25" customHeight="1" spans="1:6">
      <c r="A671" s="167">
        <v>103071405</v>
      </c>
      <c r="C671" s="162"/>
      <c r="E671"/>
      <c r="F671"/>
    </row>
    <row r="672" s="159" customFormat="1" ht="17.25" customHeight="1" spans="1:6">
      <c r="A672" s="167">
        <v>1030715</v>
      </c>
      <c r="C672" s="162"/>
      <c r="E672"/>
      <c r="F672"/>
    </row>
    <row r="673" s="159" customFormat="1" ht="17.25" customHeight="1" spans="1:6">
      <c r="A673" s="167">
        <v>1030716</v>
      </c>
      <c r="C673" s="162"/>
      <c r="E673"/>
      <c r="F673"/>
    </row>
    <row r="674" s="159" customFormat="1" ht="17.25" customHeight="1" spans="1:6">
      <c r="A674" s="167">
        <v>1030717</v>
      </c>
      <c r="C674" s="162"/>
      <c r="E674"/>
      <c r="F674"/>
    </row>
    <row r="675" s="159" customFormat="1" ht="17.25" customHeight="1" spans="1:6">
      <c r="A675" s="167">
        <v>1030718</v>
      </c>
      <c r="C675" s="162"/>
      <c r="E675"/>
      <c r="F675"/>
    </row>
    <row r="676" s="159" customFormat="1" ht="17.25" customHeight="1" spans="1:6">
      <c r="A676" s="167">
        <v>1030719</v>
      </c>
      <c r="C676" s="162"/>
      <c r="E676"/>
      <c r="F676"/>
    </row>
    <row r="677" s="159" customFormat="1" ht="17.25" customHeight="1" spans="1:6">
      <c r="A677" s="167">
        <v>103071901</v>
      </c>
      <c r="C677" s="162"/>
      <c r="E677"/>
      <c r="F677"/>
    </row>
    <row r="678" s="159" customFormat="1" ht="17.25" customHeight="1" spans="1:6">
      <c r="A678" s="167">
        <v>103071999</v>
      </c>
      <c r="C678" s="162"/>
      <c r="E678"/>
      <c r="F678"/>
    </row>
    <row r="679" s="159" customFormat="1" ht="17.25" customHeight="1" spans="1:6">
      <c r="A679" s="167">
        <v>1030720</v>
      </c>
      <c r="C679" s="162"/>
      <c r="E679"/>
      <c r="F679"/>
    </row>
    <row r="680" s="159" customFormat="1" ht="17.25" customHeight="1" spans="1:6">
      <c r="A680" s="167">
        <v>1030721</v>
      </c>
      <c r="C680" s="162"/>
      <c r="E680"/>
      <c r="F680"/>
    </row>
    <row r="681" s="159" customFormat="1" ht="17.25" customHeight="1" spans="1:6">
      <c r="A681" s="167">
        <v>103072101</v>
      </c>
      <c r="C681" s="162"/>
      <c r="E681"/>
      <c r="F681"/>
    </row>
    <row r="682" s="159" customFormat="1" ht="17.25" customHeight="1" spans="1:6">
      <c r="A682" s="167">
        <v>103072102</v>
      </c>
      <c r="C682" s="162"/>
      <c r="E682"/>
      <c r="F682"/>
    </row>
    <row r="683" s="159" customFormat="1" ht="17.25" customHeight="1" spans="1:6">
      <c r="A683" s="167">
        <v>103072199</v>
      </c>
      <c r="C683" s="162"/>
      <c r="E683"/>
      <c r="F683"/>
    </row>
    <row r="684" s="159" customFormat="1" ht="17.25" customHeight="1" spans="1:6">
      <c r="A684" s="167">
        <v>1030799</v>
      </c>
      <c r="C684" s="162"/>
      <c r="E684"/>
      <c r="F684"/>
    </row>
    <row r="685" s="159" customFormat="1" ht="17.25" customHeight="1" spans="1:6">
      <c r="A685" s="167">
        <v>10308</v>
      </c>
      <c r="C685" s="162"/>
      <c r="E685"/>
      <c r="F685"/>
    </row>
    <row r="686" s="159" customFormat="1" ht="17.25" customHeight="1" spans="1:6">
      <c r="A686" s="167">
        <v>1030801</v>
      </c>
      <c r="C686" s="162"/>
      <c r="E686"/>
      <c r="F686"/>
    </row>
    <row r="687" s="159" customFormat="1" ht="17.25" customHeight="1" spans="1:6">
      <c r="A687" s="167">
        <v>1030802</v>
      </c>
      <c r="C687" s="162"/>
      <c r="E687"/>
      <c r="F687"/>
    </row>
    <row r="688" s="159" customFormat="1" ht="17.25" customHeight="1" spans="1:6">
      <c r="A688" s="167">
        <v>10309</v>
      </c>
      <c r="C688" s="162"/>
      <c r="E688"/>
      <c r="F688"/>
    </row>
    <row r="689" s="159" customFormat="1" ht="17.25" customHeight="1" spans="1:6">
      <c r="A689" s="167">
        <v>1030901</v>
      </c>
      <c r="C689" s="162"/>
      <c r="E689"/>
      <c r="F689"/>
    </row>
    <row r="690" s="159" customFormat="1" ht="17.25" customHeight="1" spans="1:6">
      <c r="A690" s="167">
        <v>1030902</v>
      </c>
      <c r="C690" s="162"/>
      <c r="E690"/>
      <c r="F690"/>
    </row>
    <row r="691" s="159" customFormat="1" ht="17.25" customHeight="1" spans="1:6">
      <c r="A691" s="167">
        <v>1030903</v>
      </c>
      <c r="C691" s="162"/>
      <c r="E691"/>
      <c r="F691"/>
    </row>
    <row r="692" s="159" customFormat="1" ht="17.25" customHeight="1" spans="1:6">
      <c r="A692" s="167">
        <v>1030904</v>
      </c>
      <c r="C692" s="162"/>
      <c r="E692"/>
      <c r="F692"/>
    </row>
    <row r="693" s="159" customFormat="1" ht="17.25" customHeight="1" spans="1:6">
      <c r="A693" s="167">
        <v>1030999</v>
      </c>
      <c r="C693" s="162"/>
      <c r="E693"/>
      <c r="F693"/>
    </row>
    <row r="694" s="159" customFormat="1" ht="17.25" customHeight="1" spans="1:6">
      <c r="A694" s="167">
        <v>10399</v>
      </c>
      <c r="C694" s="162"/>
      <c r="E694"/>
      <c r="F694"/>
    </row>
    <row r="695" s="159" customFormat="1" ht="17.25" customHeight="1" spans="1:6">
      <c r="A695" s="167">
        <v>1039904</v>
      </c>
      <c r="C695" s="162"/>
      <c r="E695"/>
      <c r="F695"/>
    </row>
    <row r="696" s="159" customFormat="1" ht="17.25" customHeight="1" spans="1:6">
      <c r="A696" s="167">
        <v>1039907</v>
      </c>
      <c r="C696" s="162"/>
      <c r="E696"/>
      <c r="F696"/>
    </row>
    <row r="697" s="159" customFormat="1" ht="17.25" customHeight="1" spans="1:6">
      <c r="A697" s="167">
        <v>1039908</v>
      </c>
      <c r="C697" s="162"/>
      <c r="E697"/>
      <c r="F697"/>
    </row>
    <row r="698" s="159" customFormat="1" ht="17.25" customHeight="1" spans="1:6">
      <c r="A698" s="167">
        <v>1039912</v>
      </c>
      <c r="C698" s="162"/>
      <c r="E698"/>
      <c r="F698"/>
    </row>
    <row r="699" s="159" customFormat="1" ht="17.25" customHeight="1" spans="1:6">
      <c r="A699" s="167">
        <v>1039913</v>
      </c>
      <c r="C699" s="162"/>
      <c r="E699"/>
      <c r="F699"/>
    </row>
    <row r="700" s="159" customFormat="1" ht="17.25" customHeight="1" spans="1:6">
      <c r="A700" s="167">
        <v>1039914</v>
      </c>
      <c r="C700" s="162"/>
      <c r="E700"/>
      <c r="F700"/>
    </row>
    <row r="701" s="159" customFormat="1" ht="17.25" customHeight="1" spans="1:6">
      <c r="A701" s="167">
        <v>1039915</v>
      </c>
      <c r="C701" s="162"/>
      <c r="E701"/>
      <c r="F701"/>
    </row>
    <row r="702" s="159" customFormat="1" ht="17.25" customHeight="1" spans="1:6">
      <c r="A702" s="167">
        <v>1039999</v>
      </c>
      <c r="C702" s="162"/>
      <c r="E702"/>
      <c r="F702"/>
    </row>
  </sheetData>
  <mergeCells count="1">
    <mergeCell ref="B1:C1"/>
  </mergeCells>
  <dataValidations count="1">
    <dataValidation type="decimal" operator="between" allowBlank="1" showInputMessage="1" showErrorMessage="1" sqref="C27 C29 C30 C33 C34 C4:C26 C31:C32">
      <formula1>-99999999999999</formula1>
      <formula2>99999999999999</formula2>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D20" sqref="D20"/>
    </sheetView>
  </sheetViews>
  <sheetFormatPr defaultColWidth="12.125" defaultRowHeight="16.9" customHeight="1" outlineLevelRow="5" outlineLevelCol="2"/>
  <cols>
    <col min="1" max="1" width="40.875" style="4" customWidth="1"/>
    <col min="2" max="3" width="17.25" style="4" customWidth="1"/>
    <col min="4" max="4" width="17.125" style="4" customWidth="1"/>
    <col min="5" max="247" width="12.125" style="4"/>
    <col min="248" max="248" width="33.5" style="4" customWidth="1"/>
    <col min="249" max="257" width="14.75" style="4" customWidth="1"/>
    <col min="258" max="503" width="12.125" style="4"/>
    <col min="504" max="504" width="33.5" style="4" customWidth="1"/>
    <col min="505" max="513" width="14.75" style="4" customWidth="1"/>
    <col min="514" max="759" width="12.125" style="4"/>
    <col min="760" max="760" width="33.5" style="4" customWidth="1"/>
    <col min="761" max="769" width="14.75" style="4" customWidth="1"/>
    <col min="770" max="1015" width="12.125" style="4"/>
    <col min="1016" max="1016" width="33.5" style="4" customWidth="1"/>
    <col min="1017" max="1025" width="14.75" style="4" customWidth="1"/>
    <col min="1026" max="1271" width="12.125" style="4"/>
    <col min="1272" max="1272" width="33.5" style="4" customWidth="1"/>
    <col min="1273" max="1281" width="14.75" style="4" customWidth="1"/>
    <col min="1282" max="1527" width="12.125" style="4"/>
    <col min="1528" max="1528" width="33.5" style="4" customWidth="1"/>
    <col min="1529" max="1537" width="14.75" style="4" customWidth="1"/>
    <col min="1538" max="1783" width="12.125" style="4"/>
    <col min="1784" max="1784" width="33.5" style="4" customWidth="1"/>
    <col min="1785" max="1793" width="14.75" style="4" customWidth="1"/>
    <col min="1794" max="2039" width="12.125" style="4"/>
    <col min="2040" max="2040" width="33.5" style="4" customWidth="1"/>
    <col min="2041" max="2049" width="14.75" style="4" customWidth="1"/>
    <col min="2050" max="2295" width="12.125" style="4"/>
    <col min="2296" max="2296" width="33.5" style="4" customWidth="1"/>
    <col min="2297" max="2305" width="14.75" style="4" customWidth="1"/>
    <col min="2306" max="2551" width="12.125" style="4"/>
    <col min="2552" max="2552" width="33.5" style="4" customWidth="1"/>
    <col min="2553" max="2561" width="14.75" style="4" customWidth="1"/>
    <col min="2562" max="2807" width="12.125" style="4"/>
    <col min="2808" max="2808" width="33.5" style="4" customWidth="1"/>
    <col min="2809" max="2817" width="14.75" style="4" customWidth="1"/>
    <col min="2818" max="3063" width="12.125" style="4"/>
    <col min="3064" max="3064" width="33.5" style="4" customWidth="1"/>
    <col min="3065" max="3073" width="14.75" style="4" customWidth="1"/>
    <col min="3074" max="3319" width="12.125" style="4"/>
    <col min="3320" max="3320" width="33.5" style="4" customWidth="1"/>
    <col min="3321" max="3329" width="14.75" style="4" customWidth="1"/>
    <col min="3330" max="3575" width="12.125" style="4"/>
    <col min="3576" max="3576" width="33.5" style="4" customWidth="1"/>
    <col min="3577" max="3585" width="14.75" style="4" customWidth="1"/>
    <col min="3586" max="3831" width="12.125" style="4"/>
    <col min="3832" max="3832" width="33.5" style="4" customWidth="1"/>
    <col min="3833" max="3841" width="14.75" style="4" customWidth="1"/>
    <col min="3842" max="4087" width="12.125" style="4"/>
    <col min="4088" max="4088" width="33.5" style="4" customWidth="1"/>
    <col min="4089" max="4097" width="14.75" style="4" customWidth="1"/>
    <col min="4098" max="4343" width="12.125" style="4"/>
    <col min="4344" max="4344" width="33.5" style="4" customWidth="1"/>
    <col min="4345" max="4353" width="14.75" style="4" customWidth="1"/>
    <col min="4354" max="4599" width="12.125" style="4"/>
    <col min="4600" max="4600" width="33.5" style="4" customWidth="1"/>
    <col min="4601" max="4609" width="14.75" style="4" customWidth="1"/>
    <col min="4610" max="4855" width="12.125" style="4"/>
    <col min="4856" max="4856" width="33.5" style="4" customWidth="1"/>
    <col min="4857" max="4865" width="14.75" style="4" customWidth="1"/>
    <col min="4866" max="5111" width="12.125" style="4"/>
    <col min="5112" max="5112" width="33.5" style="4" customWidth="1"/>
    <col min="5113" max="5121" width="14.75" style="4" customWidth="1"/>
    <col min="5122" max="5367" width="12.125" style="4"/>
    <col min="5368" max="5368" width="33.5" style="4" customWidth="1"/>
    <col min="5369" max="5377" width="14.75" style="4" customWidth="1"/>
    <col min="5378" max="5623" width="12.125" style="4"/>
    <col min="5624" max="5624" width="33.5" style="4" customWidth="1"/>
    <col min="5625" max="5633" width="14.75" style="4" customWidth="1"/>
    <col min="5634" max="5879" width="12.125" style="4"/>
    <col min="5880" max="5880" width="33.5" style="4" customWidth="1"/>
    <col min="5881" max="5889" width="14.75" style="4" customWidth="1"/>
    <col min="5890" max="6135" width="12.125" style="4"/>
    <col min="6136" max="6136" width="33.5" style="4" customWidth="1"/>
    <col min="6137" max="6145" width="14.75" style="4" customWidth="1"/>
    <col min="6146" max="6391" width="12.125" style="4"/>
    <col min="6392" max="6392" width="33.5" style="4" customWidth="1"/>
    <col min="6393" max="6401" width="14.75" style="4" customWidth="1"/>
    <col min="6402" max="6647" width="12.125" style="4"/>
    <col min="6648" max="6648" width="33.5" style="4" customWidth="1"/>
    <col min="6649" max="6657" width="14.75" style="4" customWidth="1"/>
    <col min="6658" max="6903" width="12.125" style="4"/>
    <col min="6904" max="6904" width="33.5" style="4" customWidth="1"/>
    <col min="6905" max="6913" width="14.75" style="4" customWidth="1"/>
    <col min="6914" max="7159" width="12.125" style="4"/>
    <col min="7160" max="7160" width="33.5" style="4" customWidth="1"/>
    <col min="7161" max="7169" width="14.75" style="4" customWidth="1"/>
    <col min="7170" max="7415" width="12.125" style="4"/>
    <col min="7416" max="7416" width="33.5" style="4" customWidth="1"/>
    <col min="7417" max="7425" width="14.75" style="4" customWidth="1"/>
    <col min="7426" max="7671" width="12.125" style="4"/>
    <col min="7672" max="7672" width="33.5" style="4" customWidth="1"/>
    <col min="7673" max="7681" width="14.75" style="4" customWidth="1"/>
    <col min="7682" max="7927" width="12.125" style="4"/>
    <col min="7928" max="7928" width="33.5" style="4" customWidth="1"/>
    <col min="7929" max="7937" width="14.75" style="4" customWidth="1"/>
    <col min="7938" max="8183" width="12.125" style="4"/>
    <col min="8184" max="8184" width="33.5" style="4" customWidth="1"/>
    <col min="8185" max="8193" width="14.75" style="4" customWidth="1"/>
    <col min="8194" max="8439" width="12.125" style="4"/>
    <col min="8440" max="8440" width="33.5" style="4" customWidth="1"/>
    <col min="8441" max="8449" width="14.75" style="4" customWidth="1"/>
    <col min="8450" max="8695" width="12.125" style="4"/>
    <col min="8696" max="8696" width="33.5" style="4" customWidth="1"/>
    <col min="8697" max="8705" width="14.75" style="4" customWidth="1"/>
    <col min="8706" max="8951" width="12.125" style="4"/>
    <col min="8952" max="8952" width="33.5" style="4" customWidth="1"/>
    <col min="8953" max="8961" width="14.75" style="4" customWidth="1"/>
    <col min="8962" max="9207" width="12.125" style="4"/>
    <col min="9208" max="9208" width="33.5" style="4" customWidth="1"/>
    <col min="9209" max="9217" width="14.75" style="4" customWidth="1"/>
    <col min="9218" max="9463" width="12.125" style="4"/>
    <col min="9464" max="9464" width="33.5" style="4" customWidth="1"/>
    <col min="9465" max="9473" width="14.75" style="4" customWidth="1"/>
    <col min="9474" max="9719" width="12.125" style="4"/>
    <col min="9720" max="9720" width="33.5" style="4" customWidth="1"/>
    <col min="9721" max="9729" width="14.75" style="4" customWidth="1"/>
    <col min="9730" max="9975" width="12.125" style="4"/>
    <col min="9976" max="9976" width="33.5" style="4" customWidth="1"/>
    <col min="9977" max="9985" width="14.75" style="4" customWidth="1"/>
    <col min="9986" max="10231" width="12.125" style="4"/>
    <col min="10232" max="10232" width="33.5" style="4" customWidth="1"/>
    <col min="10233" max="10241" width="14.75" style="4" customWidth="1"/>
    <col min="10242" max="10487" width="12.125" style="4"/>
    <col min="10488" max="10488" width="33.5" style="4" customWidth="1"/>
    <col min="10489" max="10497" width="14.75" style="4" customWidth="1"/>
    <col min="10498" max="10743" width="12.125" style="4"/>
    <col min="10744" max="10744" width="33.5" style="4" customWidth="1"/>
    <col min="10745" max="10753" width="14.75" style="4" customWidth="1"/>
    <col min="10754" max="10999" width="12.125" style="4"/>
    <col min="11000" max="11000" width="33.5" style="4" customWidth="1"/>
    <col min="11001" max="11009" width="14.75" style="4" customWidth="1"/>
    <col min="11010" max="11255" width="12.125" style="4"/>
    <col min="11256" max="11256" width="33.5" style="4" customWidth="1"/>
    <col min="11257" max="11265" width="14.75" style="4" customWidth="1"/>
    <col min="11266" max="11511" width="12.125" style="4"/>
    <col min="11512" max="11512" width="33.5" style="4" customWidth="1"/>
    <col min="11513" max="11521" width="14.75" style="4" customWidth="1"/>
    <col min="11522" max="11767" width="12.125" style="4"/>
    <col min="11768" max="11768" width="33.5" style="4" customWidth="1"/>
    <col min="11769" max="11777" width="14.75" style="4" customWidth="1"/>
    <col min="11778" max="12023" width="12.125" style="4"/>
    <col min="12024" max="12024" width="33.5" style="4" customWidth="1"/>
    <col min="12025" max="12033" width="14.75" style="4" customWidth="1"/>
    <col min="12034" max="12279" width="12.125" style="4"/>
    <col min="12280" max="12280" width="33.5" style="4" customWidth="1"/>
    <col min="12281" max="12289" width="14.75" style="4" customWidth="1"/>
    <col min="12290" max="12535" width="12.125" style="4"/>
    <col min="12536" max="12536" width="33.5" style="4" customWidth="1"/>
    <col min="12537" max="12545" width="14.75" style="4" customWidth="1"/>
    <col min="12546" max="12791" width="12.125" style="4"/>
    <col min="12792" max="12792" width="33.5" style="4" customWidth="1"/>
    <col min="12793" max="12801" width="14.75" style="4" customWidth="1"/>
    <col min="12802" max="13047" width="12.125" style="4"/>
    <col min="13048" max="13048" width="33.5" style="4" customWidth="1"/>
    <col min="13049" max="13057" width="14.75" style="4" customWidth="1"/>
    <col min="13058" max="13303" width="12.125" style="4"/>
    <col min="13304" max="13304" width="33.5" style="4" customWidth="1"/>
    <col min="13305" max="13313" width="14.75" style="4" customWidth="1"/>
    <col min="13314" max="13559" width="12.125" style="4"/>
    <col min="13560" max="13560" width="33.5" style="4" customWidth="1"/>
    <col min="13561" max="13569" width="14.75" style="4" customWidth="1"/>
    <col min="13570" max="13815" width="12.125" style="4"/>
    <col min="13816" max="13816" width="33.5" style="4" customWidth="1"/>
    <col min="13817" max="13825" width="14.75" style="4" customWidth="1"/>
    <col min="13826" max="14071" width="12.125" style="4"/>
    <col min="14072" max="14072" width="33.5" style="4" customWidth="1"/>
    <col min="14073" max="14081" width="14.75" style="4" customWidth="1"/>
    <col min="14082" max="14327" width="12.125" style="4"/>
    <col min="14328" max="14328" width="33.5" style="4" customWidth="1"/>
    <col min="14329" max="14337" width="14.75" style="4" customWidth="1"/>
    <col min="14338" max="14583" width="12.125" style="4"/>
    <col min="14584" max="14584" width="33.5" style="4" customWidth="1"/>
    <col min="14585" max="14593" width="14.75" style="4" customWidth="1"/>
    <col min="14594" max="14839" width="12.125" style="4"/>
    <col min="14840" max="14840" width="33.5" style="4" customWidth="1"/>
    <col min="14841" max="14849" width="14.75" style="4" customWidth="1"/>
    <col min="14850" max="15095" width="12.125" style="4"/>
    <col min="15096" max="15096" width="33.5" style="4" customWidth="1"/>
    <col min="15097" max="15105" width="14.75" style="4" customWidth="1"/>
    <col min="15106" max="15351" width="12.125" style="4"/>
    <col min="15352" max="15352" width="33.5" style="4" customWidth="1"/>
    <col min="15353" max="15361" width="14.75" style="4" customWidth="1"/>
    <col min="15362" max="15607" width="12.125" style="4"/>
    <col min="15608" max="15608" width="33.5" style="4" customWidth="1"/>
    <col min="15609" max="15617" width="14.75" style="4" customWidth="1"/>
    <col min="15618" max="15863" width="12.125" style="4"/>
    <col min="15864" max="15864" width="33.5" style="4" customWidth="1"/>
    <col min="15865" max="15873" width="14.75" style="4" customWidth="1"/>
    <col min="15874" max="16119" width="12.125" style="4"/>
    <col min="16120" max="16120" width="33.5" style="4" customWidth="1"/>
    <col min="16121" max="16129" width="14.75" style="4" customWidth="1"/>
    <col min="16130" max="16384" width="12.125" style="4"/>
  </cols>
  <sheetData>
    <row r="1" ht="36" customHeight="1" spans="1:3">
      <c r="A1" s="102" t="s">
        <v>1225</v>
      </c>
      <c r="B1" s="102"/>
      <c r="C1" s="102"/>
    </row>
    <row r="2" ht="18" customHeight="1" spans="1:3">
      <c r="A2" s="73" t="s">
        <v>1177</v>
      </c>
      <c r="B2" s="73"/>
      <c r="C2" s="73"/>
    </row>
    <row r="3" ht="30" customHeight="1" spans="1:3">
      <c r="A3" s="61" t="s">
        <v>1178</v>
      </c>
      <c r="B3" s="61" t="s">
        <v>1226</v>
      </c>
      <c r="C3" s="61" t="s">
        <v>1227</v>
      </c>
    </row>
    <row r="4" ht="30" customHeight="1" spans="1:3">
      <c r="A4" s="64" t="s">
        <v>1181</v>
      </c>
      <c r="B4" s="103">
        <v>21300</v>
      </c>
      <c r="C4" s="104">
        <v>21201</v>
      </c>
    </row>
    <row r="5" ht="15.6" customHeight="1"/>
    <row r="6" ht="15.6" customHeight="1"/>
  </sheetData>
  <mergeCells count="2">
    <mergeCell ref="A1:C1"/>
    <mergeCell ref="A2:C2"/>
  </mergeCells>
  <dataValidations count="1">
    <dataValidation type="decimal" operator="between" allowBlank="1" showInputMessage="1" showErrorMessage="1" sqref="C4">
      <formula1>-99999999999999</formula1>
      <formula2>99999999999999</formula2>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G19" sqref="G19"/>
    </sheetView>
  </sheetViews>
  <sheetFormatPr defaultColWidth="12.125" defaultRowHeight="15.6" customHeight="1" outlineLevelCol="1"/>
  <cols>
    <col min="1" max="1" width="53.375" style="4" customWidth="1"/>
    <col min="2" max="2" width="26" style="89" customWidth="1"/>
    <col min="3" max="252" width="12.125" style="4"/>
    <col min="253" max="253" width="34.25" style="4" customWidth="1"/>
    <col min="254" max="254" width="26" style="4" customWidth="1"/>
    <col min="255" max="255" width="34.25" style="4" customWidth="1"/>
    <col min="256" max="256" width="26" style="4" customWidth="1"/>
    <col min="257" max="508" width="12.125" style="4"/>
    <col min="509" max="509" width="34.25" style="4" customWidth="1"/>
    <col min="510" max="510" width="26" style="4" customWidth="1"/>
    <col min="511" max="511" width="34.25" style="4" customWidth="1"/>
    <col min="512" max="512" width="26" style="4" customWidth="1"/>
    <col min="513" max="764" width="12.125" style="4"/>
    <col min="765" max="765" width="34.25" style="4" customWidth="1"/>
    <col min="766" max="766" width="26" style="4" customWidth="1"/>
    <col min="767" max="767" width="34.25" style="4" customWidth="1"/>
    <col min="768" max="768" width="26" style="4" customWidth="1"/>
    <col min="769" max="1020" width="12.125" style="4"/>
    <col min="1021" max="1021" width="34.25" style="4" customWidth="1"/>
    <col min="1022" max="1022" width="26" style="4" customWidth="1"/>
    <col min="1023" max="1023" width="34.25" style="4" customWidth="1"/>
    <col min="1024" max="1024" width="26" style="4" customWidth="1"/>
    <col min="1025" max="1276" width="12.125" style="4"/>
    <col min="1277" max="1277" width="34.25" style="4" customWidth="1"/>
    <col min="1278" max="1278" width="26" style="4" customWidth="1"/>
    <col min="1279" max="1279" width="34.25" style="4" customWidth="1"/>
    <col min="1280" max="1280" width="26" style="4" customWidth="1"/>
    <col min="1281" max="1532" width="12.125" style="4"/>
    <col min="1533" max="1533" width="34.25" style="4" customWidth="1"/>
    <col min="1534" max="1534" width="26" style="4" customWidth="1"/>
    <col min="1535" max="1535" width="34.25" style="4" customWidth="1"/>
    <col min="1536" max="1536" width="26" style="4" customWidth="1"/>
    <col min="1537" max="1788" width="12.125" style="4"/>
    <col min="1789" max="1789" width="34.25" style="4" customWidth="1"/>
    <col min="1790" max="1790" width="26" style="4" customWidth="1"/>
    <col min="1791" max="1791" width="34.25" style="4" customWidth="1"/>
    <col min="1792" max="1792" width="26" style="4" customWidth="1"/>
    <col min="1793" max="2044" width="12.125" style="4"/>
    <col min="2045" max="2045" width="34.25" style="4" customWidth="1"/>
    <col min="2046" max="2046" width="26" style="4" customWidth="1"/>
    <col min="2047" max="2047" width="34.25" style="4" customWidth="1"/>
    <col min="2048" max="2048" width="26" style="4" customWidth="1"/>
    <col min="2049" max="2300" width="12.125" style="4"/>
    <col min="2301" max="2301" width="34.25" style="4" customWidth="1"/>
    <col min="2302" max="2302" width="26" style="4" customWidth="1"/>
    <col min="2303" max="2303" width="34.25" style="4" customWidth="1"/>
    <col min="2304" max="2304" width="26" style="4" customWidth="1"/>
    <col min="2305" max="2556" width="12.125" style="4"/>
    <col min="2557" max="2557" width="34.25" style="4" customWidth="1"/>
    <col min="2558" max="2558" width="26" style="4" customWidth="1"/>
    <col min="2559" max="2559" width="34.25" style="4" customWidth="1"/>
    <col min="2560" max="2560" width="26" style="4" customWidth="1"/>
    <col min="2561" max="2812" width="12.125" style="4"/>
    <col min="2813" max="2813" width="34.25" style="4" customWidth="1"/>
    <col min="2814" max="2814" width="26" style="4" customWidth="1"/>
    <col min="2815" max="2815" width="34.25" style="4" customWidth="1"/>
    <col min="2816" max="2816" width="26" style="4" customWidth="1"/>
    <col min="2817" max="3068" width="12.125" style="4"/>
    <col min="3069" max="3069" width="34.25" style="4" customWidth="1"/>
    <col min="3070" max="3070" width="26" style="4" customWidth="1"/>
    <col min="3071" max="3071" width="34.25" style="4" customWidth="1"/>
    <col min="3072" max="3072" width="26" style="4" customWidth="1"/>
    <col min="3073" max="3324" width="12.125" style="4"/>
    <col min="3325" max="3325" width="34.25" style="4" customWidth="1"/>
    <col min="3326" max="3326" width="26" style="4" customWidth="1"/>
    <col min="3327" max="3327" width="34.25" style="4" customWidth="1"/>
    <col min="3328" max="3328" width="26" style="4" customWidth="1"/>
    <col min="3329" max="3580" width="12.125" style="4"/>
    <col min="3581" max="3581" width="34.25" style="4" customWidth="1"/>
    <col min="3582" max="3582" width="26" style="4" customWidth="1"/>
    <col min="3583" max="3583" width="34.25" style="4" customWidth="1"/>
    <col min="3584" max="3584" width="26" style="4" customWidth="1"/>
    <col min="3585" max="3836" width="12.125" style="4"/>
    <col min="3837" max="3837" width="34.25" style="4" customWidth="1"/>
    <col min="3838" max="3838" width="26" style="4" customWidth="1"/>
    <col min="3839" max="3839" width="34.25" style="4" customWidth="1"/>
    <col min="3840" max="3840" width="26" style="4" customWidth="1"/>
    <col min="3841" max="4092" width="12.125" style="4"/>
    <col min="4093" max="4093" width="34.25" style="4" customWidth="1"/>
    <col min="4094" max="4094" width="26" style="4" customWidth="1"/>
    <col min="4095" max="4095" width="34.25" style="4" customWidth="1"/>
    <col min="4096" max="4096" width="26" style="4" customWidth="1"/>
    <col min="4097" max="4348" width="12.125" style="4"/>
    <col min="4349" max="4349" width="34.25" style="4" customWidth="1"/>
    <col min="4350" max="4350" width="26" style="4" customWidth="1"/>
    <col min="4351" max="4351" width="34.25" style="4" customWidth="1"/>
    <col min="4352" max="4352" width="26" style="4" customWidth="1"/>
    <col min="4353" max="4604" width="12.125" style="4"/>
    <col min="4605" max="4605" width="34.25" style="4" customWidth="1"/>
    <col min="4606" max="4606" width="26" style="4" customWidth="1"/>
    <col min="4607" max="4607" width="34.25" style="4" customWidth="1"/>
    <col min="4608" max="4608" width="26" style="4" customWidth="1"/>
    <col min="4609" max="4860" width="12.125" style="4"/>
    <col min="4861" max="4861" width="34.25" style="4" customWidth="1"/>
    <col min="4862" max="4862" width="26" style="4" customWidth="1"/>
    <col min="4863" max="4863" width="34.25" style="4" customWidth="1"/>
    <col min="4864" max="4864" width="26" style="4" customWidth="1"/>
    <col min="4865" max="5116" width="12.125" style="4"/>
    <col min="5117" max="5117" width="34.25" style="4" customWidth="1"/>
    <col min="5118" max="5118" width="26" style="4" customWidth="1"/>
    <col min="5119" max="5119" width="34.25" style="4" customWidth="1"/>
    <col min="5120" max="5120" width="26" style="4" customWidth="1"/>
    <col min="5121" max="5372" width="12.125" style="4"/>
    <col min="5373" max="5373" width="34.25" style="4" customWidth="1"/>
    <col min="5374" max="5374" width="26" style="4" customWidth="1"/>
    <col min="5375" max="5375" width="34.25" style="4" customWidth="1"/>
    <col min="5376" max="5376" width="26" style="4" customWidth="1"/>
    <col min="5377" max="5628" width="12.125" style="4"/>
    <col min="5629" max="5629" width="34.25" style="4" customWidth="1"/>
    <col min="5630" max="5630" width="26" style="4" customWidth="1"/>
    <col min="5631" max="5631" width="34.25" style="4" customWidth="1"/>
    <col min="5632" max="5632" width="26" style="4" customWidth="1"/>
    <col min="5633" max="5884" width="12.125" style="4"/>
    <col min="5885" max="5885" width="34.25" style="4" customWidth="1"/>
    <col min="5886" max="5886" width="26" style="4" customWidth="1"/>
    <col min="5887" max="5887" width="34.25" style="4" customWidth="1"/>
    <col min="5888" max="5888" width="26" style="4" customWidth="1"/>
    <col min="5889" max="6140" width="12.125" style="4"/>
    <col min="6141" max="6141" width="34.25" style="4" customWidth="1"/>
    <col min="6142" max="6142" width="26" style="4" customWidth="1"/>
    <col min="6143" max="6143" width="34.25" style="4" customWidth="1"/>
    <col min="6144" max="6144" width="26" style="4" customWidth="1"/>
    <col min="6145" max="6396" width="12.125" style="4"/>
    <col min="6397" max="6397" width="34.25" style="4" customWidth="1"/>
    <col min="6398" max="6398" width="26" style="4" customWidth="1"/>
    <col min="6399" max="6399" width="34.25" style="4" customWidth="1"/>
    <col min="6400" max="6400" width="26" style="4" customWidth="1"/>
    <col min="6401" max="6652" width="12.125" style="4"/>
    <col min="6653" max="6653" width="34.25" style="4" customWidth="1"/>
    <col min="6654" max="6654" width="26" style="4" customWidth="1"/>
    <col min="6655" max="6655" width="34.25" style="4" customWidth="1"/>
    <col min="6656" max="6656" width="26" style="4" customWidth="1"/>
    <col min="6657" max="6908" width="12.125" style="4"/>
    <col min="6909" max="6909" width="34.25" style="4" customWidth="1"/>
    <col min="6910" max="6910" width="26" style="4" customWidth="1"/>
    <col min="6911" max="6911" width="34.25" style="4" customWidth="1"/>
    <col min="6912" max="6912" width="26" style="4" customWidth="1"/>
    <col min="6913" max="7164" width="12.125" style="4"/>
    <col min="7165" max="7165" width="34.25" style="4" customWidth="1"/>
    <col min="7166" max="7166" width="26" style="4" customWidth="1"/>
    <col min="7167" max="7167" width="34.25" style="4" customWidth="1"/>
    <col min="7168" max="7168" width="26" style="4" customWidth="1"/>
    <col min="7169" max="7420" width="12.125" style="4"/>
    <col min="7421" max="7421" width="34.25" style="4" customWidth="1"/>
    <col min="7422" max="7422" width="26" style="4" customWidth="1"/>
    <col min="7423" max="7423" width="34.25" style="4" customWidth="1"/>
    <col min="7424" max="7424" width="26" style="4" customWidth="1"/>
    <col min="7425" max="7676" width="12.125" style="4"/>
    <col min="7677" max="7677" width="34.25" style="4" customWidth="1"/>
    <col min="7678" max="7678" width="26" style="4" customWidth="1"/>
    <col min="7679" max="7679" width="34.25" style="4" customWidth="1"/>
    <col min="7680" max="7680" width="26" style="4" customWidth="1"/>
    <col min="7681" max="7932" width="12.125" style="4"/>
    <col min="7933" max="7933" width="34.25" style="4" customWidth="1"/>
    <col min="7934" max="7934" width="26" style="4" customWidth="1"/>
    <col min="7935" max="7935" width="34.25" style="4" customWidth="1"/>
    <col min="7936" max="7936" width="26" style="4" customWidth="1"/>
    <col min="7937" max="8188" width="12.125" style="4"/>
    <col min="8189" max="8189" width="34.25" style="4" customWidth="1"/>
    <col min="8190" max="8190" width="26" style="4" customWidth="1"/>
    <col min="8191" max="8191" width="34.25" style="4" customWidth="1"/>
    <col min="8192" max="8192" width="26" style="4" customWidth="1"/>
    <col min="8193" max="8444" width="12.125" style="4"/>
    <col min="8445" max="8445" width="34.25" style="4" customWidth="1"/>
    <col min="8446" max="8446" width="26" style="4" customWidth="1"/>
    <col min="8447" max="8447" width="34.25" style="4" customWidth="1"/>
    <col min="8448" max="8448" width="26" style="4" customWidth="1"/>
    <col min="8449" max="8700" width="12.125" style="4"/>
    <col min="8701" max="8701" width="34.25" style="4" customWidth="1"/>
    <col min="8702" max="8702" width="26" style="4" customWidth="1"/>
    <col min="8703" max="8703" width="34.25" style="4" customWidth="1"/>
    <col min="8704" max="8704" width="26" style="4" customWidth="1"/>
    <col min="8705" max="8956" width="12.125" style="4"/>
    <col min="8957" max="8957" width="34.25" style="4" customWidth="1"/>
    <col min="8958" max="8958" width="26" style="4" customWidth="1"/>
    <col min="8959" max="8959" width="34.25" style="4" customWidth="1"/>
    <col min="8960" max="8960" width="26" style="4" customWidth="1"/>
    <col min="8961" max="9212" width="12.125" style="4"/>
    <col min="9213" max="9213" width="34.25" style="4" customWidth="1"/>
    <col min="9214" max="9214" width="26" style="4" customWidth="1"/>
    <col min="9215" max="9215" width="34.25" style="4" customWidth="1"/>
    <col min="9216" max="9216" width="26" style="4" customWidth="1"/>
    <col min="9217" max="9468" width="12.125" style="4"/>
    <col min="9469" max="9469" width="34.25" style="4" customWidth="1"/>
    <col min="9470" max="9470" width="26" style="4" customWidth="1"/>
    <col min="9471" max="9471" width="34.25" style="4" customWidth="1"/>
    <col min="9472" max="9472" width="26" style="4" customWidth="1"/>
    <col min="9473" max="9724" width="12.125" style="4"/>
    <col min="9725" max="9725" width="34.25" style="4" customWidth="1"/>
    <col min="9726" max="9726" width="26" style="4" customWidth="1"/>
    <col min="9727" max="9727" width="34.25" style="4" customWidth="1"/>
    <col min="9728" max="9728" width="26" style="4" customWidth="1"/>
    <col min="9729" max="9980" width="12.125" style="4"/>
    <col min="9981" max="9981" width="34.25" style="4" customWidth="1"/>
    <col min="9982" max="9982" width="26" style="4" customWidth="1"/>
    <col min="9983" max="9983" width="34.25" style="4" customWidth="1"/>
    <col min="9984" max="9984" width="26" style="4" customWidth="1"/>
    <col min="9985" max="10236" width="12.125" style="4"/>
    <col min="10237" max="10237" width="34.25" style="4" customWidth="1"/>
    <col min="10238" max="10238" width="26" style="4" customWidth="1"/>
    <col min="10239" max="10239" width="34.25" style="4" customWidth="1"/>
    <col min="10240" max="10240" width="26" style="4" customWidth="1"/>
    <col min="10241" max="10492" width="12.125" style="4"/>
    <col min="10493" max="10493" width="34.25" style="4" customWidth="1"/>
    <col min="10494" max="10494" width="26" style="4" customWidth="1"/>
    <col min="10495" max="10495" width="34.25" style="4" customWidth="1"/>
    <col min="10496" max="10496" width="26" style="4" customWidth="1"/>
    <col min="10497" max="10748" width="12.125" style="4"/>
    <col min="10749" max="10749" width="34.25" style="4" customWidth="1"/>
    <col min="10750" max="10750" width="26" style="4" customWidth="1"/>
    <col min="10751" max="10751" width="34.25" style="4" customWidth="1"/>
    <col min="10752" max="10752" width="26" style="4" customWidth="1"/>
    <col min="10753" max="11004" width="12.125" style="4"/>
    <col min="11005" max="11005" width="34.25" style="4" customWidth="1"/>
    <col min="11006" max="11006" width="26" style="4" customWidth="1"/>
    <col min="11007" max="11007" width="34.25" style="4" customWidth="1"/>
    <col min="11008" max="11008" width="26" style="4" customWidth="1"/>
    <col min="11009" max="11260" width="12.125" style="4"/>
    <col min="11261" max="11261" width="34.25" style="4" customWidth="1"/>
    <col min="11262" max="11262" width="26" style="4" customWidth="1"/>
    <col min="11263" max="11263" width="34.25" style="4" customWidth="1"/>
    <col min="11264" max="11264" width="26" style="4" customWidth="1"/>
    <col min="11265" max="11516" width="12.125" style="4"/>
    <col min="11517" max="11517" width="34.25" style="4" customWidth="1"/>
    <col min="11518" max="11518" width="26" style="4" customWidth="1"/>
    <col min="11519" max="11519" width="34.25" style="4" customWidth="1"/>
    <col min="11520" max="11520" width="26" style="4" customWidth="1"/>
    <col min="11521" max="11772" width="12.125" style="4"/>
    <col min="11773" max="11773" width="34.25" style="4" customWidth="1"/>
    <col min="11774" max="11774" width="26" style="4" customWidth="1"/>
    <col min="11775" max="11775" width="34.25" style="4" customWidth="1"/>
    <col min="11776" max="11776" width="26" style="4" customWidth="1"/>
    <col min="11777" max="12028" width="12.125" style="4"/>
    <col min="12029" max="12029" width="34.25" style="4" customWidth="1"/>
    <col min="12030" max="12030" width="26" style="4" customWidth="1"/>
    <col min="12031" max="12031" width="34.25" style="4" customWidth="1"/>
    <col min="12032" max="12032" width="26" style="4" customWidth="1"/>
    <col min="12033" max="12284" width="12.125" style="4"/>
    <col min="12285" max="12285" width="34.25" style="4" customWidth="1"/>
    <col min="12286" max="12286" width="26" style="4" customWidth="1"/>
    <col min="12287" max="12287" width="34.25" style="4" customWidth="1"/>
    <col min="12288" max="12288" width="26" style="4" customWidth="1"/>
    <col min="12289" max="12540" width="12.125" style="4"/>
    <col min="12541" max="12541" width="34.25" style="4" customWidth="1"/>
    <col min="12542" max="12542" width="26" style="4" customWidth="1"/>
    <col min="12543" max="12543" width="34.25" style="4" customWidth="1"/>
    <col min="12544" max="12544" width="26" style="4" customWidth="1"/>
    <col min="12545" max="12796" width="12.125" style="4"/>
    <col min="12797" max="12797" width="34.25" style="4" customWidth="1"/>
    <col min="12798" max="12798" width="26" style="4" customWidth="1"/>
    <col min="12799" max="12799" width="34.25" style="4" customWidth="1"/>
    <col min="12800" max="12800" width="26" style="4" customWidth="1"/>
    <col min="12801" max="13052" width="12.125" style="4"/>
    <col min="13053" max="13053" width="34.25" style="4" customWidth="1"/>
    <col min="13054" max="13054" width="26" style="4" customWidth="1"/>
    <col min="13055" max="13055" width="34.25" style="4" customWidth="1"/>
    <col min="13056" max="13056" width="26" style="4" customWidth="1"/>
    <col min="13057" max="13308" width="12.125" style="4"/>
    <col min="13309" max="13309" width="34.25" style="4" customWidth="1"/>
    <col min="13310" max="13310" width="26" style="4" customWidth="1"/>
    <col min="13311" max="13311" width="34.25" style="4" customWidth="1"/>
    <col min="13312" max="13312" width="26" style="4" customWidth="1"/>
    <col min="13313" max="13564" width="12.125" style="4"/>
    <col min="13565" max="13565" width="34.25" style="4" customWidth="1"/>
    <col min="13566" max="13566" width="26" style="4" customWidth="1"/>
    <col min="13567" max="13567" width="34.25" style="4" customWidth="1"/>
    <col min="13568" max="13568" width="26" style="4" customWidth="1"/>
    <col min="13569" max="13820" width="12.125" style="4"/>
    <col min="13821" max="13821" width="34.25" style="4" customWidth="1"/>
    <col min="13822" max="13822" width="26" style="4" customWidth="1"/>
    <col min="13823" max="13823" width="34.25" style="4" customWidth="1"/>
    <col min="13824" max="13824" width="26" style="4" customWidth="1"/>
    <col min="13825" max="14076" width="12.125" style="4"/>
    <col min="14077" max="14077" width="34.25" style="4" customWidth="1"/>
    <col min="14078" max="14078" width="26" style="4" customWidth="1"/>
    <col min="14079" max="14079" width="34.25" style="4" customWidth="1"/>
    <col min="14080" max="14080" width="26" style="4" customWidth="1"/>
    <col min="14081" max="14332" width="12.125" style="4"/>
    <col min="14333" max="14333" width="34.25" style="4" customWidth="1"/>
    <col min="14334" max="14334" width="26" style="4" customWidth="1"/>
    <col min="14335" max="14335" width="34.25" style="4" customWidth="1"/>
    <col min="14336" max="14336" width="26" style="4" customWidth="1"/>
    <col min="14337" max="14588" width="12.125" style="4"/>
    <col min="14589" max="14589" width="34.25" style="4" customWidth="1"/>
    <col min="14590" max="14590" width="26" style="4" customWidth="1"/>
    <col min="14591" max="14591" width="34.25" style="4" customWidth="1"/>
    <col min="14592" max="14592" width="26" style="4" customWidth="1"/>
    <col min="14593" max="14844" width="12.125" style="4"/>
    <col min="14845" max="14845" width="34.25" style="4" customWidth="1"/>
    <col min="14846" max="14846" width="26" style="4" customWidth="1"/>
    <col min="14847" max="14847" width="34.25" style="4" customWidth="1"/>
    <col min="14848" max="14848" width="26" style="4" customWidth="1"/>
    <col min="14849" max="15100" width="12.125" style="4"/>
    <col min="15101" max="15101" width="34.25" style="4" customWidth="1"/>
    <col min="15102" max="15102" width="26" style="4" customWidth="1"/>
    <col min="15103" max="15103" width="34.25" style="4" customWidth="1"/>
    <col min="15104" max="15104" width="26" style="4" customWidth="1"/>
    <col min="15105" max="15356" width="12.125" style="4"/>
    <col min="15357" max="15357" width="34.25" style="4" customWidth="1"/>
    <col min="15358" max="15358" width="26" style="4" customWidth="1"/>
    <col min="15359" max="15359" width="34.25" style="4" customWidth="1"/>
    <col min="15360" max="15360" width="26" style="4" customWidth="1"/>
    <col min="15361" max="15612" width="12.125" style="4"/>
    <col min="15613" max="15613" width="34.25" style="4" customWidth="1"/>
    <col min="15614" max="15614" width="26" style="4" customWidth="1"/>
    <col min="15615" max="15615" width="34.25" style="4" customWidth="1"/>
    <col min="15616" max="15616" width="26" style="4" customWidth="1"/>
    <col min="15617" max="15868" width="12.125" style="4"/>
    <col min="15869" max="15869" width="34.25" style="4" customWidth="1"/>
    <col min="15870" max="15870" width="26" style="4" customWidth="1"/>
    <col min="15871" max="15871" width="34.25" style="4" customWidth="1"/>
    <col min="15872" max="15872" width="26" style="4" customWidth="1"/>
    <col min="15873" max="16124" width="12.125" style="4"/>
    <col min="16125" max="16125" width="34.25" style="4" customWidth="1"/>
    <col min="16126" max="16126" width="26" style="4" customWidth="1"/>
    <col min="16127" max="16127" width="34.25" style="4" customWidth="1"/>
    <col min="16128" max="16128" width="26" style="4" customWidth="1"/>
    <col min="16129" max="16384" width="12.125" style="4"/>
  </cols>
  <sheetData>
    <row r="1" ht="33.95" customHeight="1" spans="1:2">
      <c r="A1" s="71" t="s">
        <v>1228</v>
      </c>
      <c r="B1" s="90"/>
    </row>
    <row r="2" ht="17.1" customHeight="1" spans="1:2">
      <c r="A2" s="73" t="s">
        <v>2</v>
      </c>
      <c r="B2" s="91"/>
    </row>
    <row r="3" ht="30" customHeight="1" spans="1:2">
      <c r="A3" s="92" t="s">
        <v>4</v>
      </c>
      <c r="B3" s="93" t="s">
        <v>5</v>
      </c>
    </row>
    <row r="4" ht="30" customHeight="1" spans="1:2">
      <c r="A4" s="81" t="s">
        <v>1229</v>
      </c>
      <c r="B4" s="94">
        <f>'[3]JB06'!C18</f>
        <v>0</v>
      </c>
    </row>
    <row r="5" ht="30" customHeight="1" spans="1:2">
      <c r="A5" s="81" t="s">
        <v>1230</v>
      </c>
      <c r="B5" s="94">
        <f>'[3]JB06'!C50</f>
        <v>0</v>
      </c>
    </row>
    <row r="6" ht="30" customHeight="1" spans="1:2">
      <c r="A6" s="81" t="s">
        <v>1231</v>
      </c>
      <c r="B6" s="94">
        <f>'[3]JB06'!C55</f>
        <v>0</v>
      </c>
    </row>
    <row r="7" ht="30" customHeight="1" spans="1:2">
      <c r="A7" s="81" t="s">
        <v>1232</v>
      </c>
      <c r="B7" s="94">
        <f>'[3]JB06'!C61</f>
        <v>0</v>
      </c>
    </row>
    <row r="8" ht="30" customHeight="1" spans="1:2">
      <c r="A8" s="81" t="s">
        <v>1233</v>
      </c>
      <c r="B8" s="94">
        <f>'[3]JB06'!C65</f>
        <v>0</v>
      </c>
    </row>
    <row r="9" ht="30" customHeight="1" spans="1:2">
      <c r="A9" s="92" t="s">
        <v>1234</v>
      </c>
      <c r="B9" s="95">
        <f>SUM(B4:B8)</f>
        <v>0</v>
      </c>
    </row>
    <row r="10" ht="30" customHeight="1" spans="1:2">
      <c r="A10" s="88" t="s">
        <v>30</v>
      </c>
      <c r="B10" s="96">
        <f>SUM(B11:B12)</f>
        <v>1771</v>
      </c>
    </row>
    <row r="11" ht="30" customHeight="1" spans="1:2">
      <c r="A11" s="97" t="s">
        <v>1235</v>
      </c>
      <c r="B11" s="98">
        <v>1173</v>
      </c>
    </row>
    <row r="12" ht="30" customHeight="1" spans="1:2">
      <c r="A12" s="99" t="s">
        <v>1236</v>
      </c>
      <c r="B12" s="100">
        <v>598</v>
      </c>
    </row>
    <row r="13" ht="30" customHeight="1" spans="1:2">
      <c r="A13" s="75" t="s">
        <v>37</v>
      </c>
      <c r="B13" s="101">
        <f>B9+B10</f>
        <v>1771</v>
      </c>
    </row>
  </sheetData>
  <mergeCells count="2">
    <mergeCell ref="A1:B1"/>
    <mergeCell ref="A2:B2"/>
  </mergeCells>
  <dataValidations count="1">
    <dataValidation type="decimal" operator="between" allowBlank="1" showInputMessage="1" showErrorMessage="1" sqref="B11 B12 B13 B4:B9">
      <formula1>-99999999999999</formula1>
      <formula2>99999999999999</formula2>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E15" sqref="E15"/>
    </sheetView>
  </sheetViews>
  <sheetFormatPr defaultColWidth="12.125" defaultRowHeight="15.6" customHeight="1" outlineLevelCol="1"/>
  <cols>
    <col min="1" max="1" width="44.875" style="4" customWidth="1"/>
    <col min="2" max="2" width="27.25" style="70" customWidth="1"/>
    <col min="3" max="252" width="12.125" style="4"/>
    <col min="253" max="253" width="34.25" style="4" customWidth="1"/>
    <col min="254" max="254" width="26" style="4" customWidth="1"/>
    <col min="255" max="255" width="34.25" style="4" customWidth="1"/>
    <col min="256" max="256" width="26" style="4" customWidth="1"/>
    <col min="257" max="508" width="12.125" style="4"/>
    <col min="509" max="509" width="34.25" style="4" customWidth="1"/>
    <col min="510" max="510" width="26" style="4" customWidth="1"/>
    <col min="511" max="511" width="34.25" style="4" customWidth="1"/>
    <col min="512" max="512" width="26" style="4" customWidth="1"/>
    <col min="513" max="764" width="12.125" style="4"/>
    <col min="765" max="765" width="34.25" style="4" customWidth="1"/>
    <col min="766" max="766" width="26" style="4" customWidth="1"/>
    <col min="767" max="767" width="34.25" style="4" customWidth="1"/>
    <col min="768" max="768" width="26" style="4" customWidth="1"/>
    <col min="769" max="1020" width="12.125" style="4"/>
    <col min="1021" max="1021" width="34.25" style="4" customWidth="1"/>
    <col min="1022" max="1022" width="26" style="4" customWidth="1"/>
    <col min="1023" max="1023" width="34.25" style="4" customWidth="1"/>
    <col min="1024" max="1024" width="26" style="4" customWidth="1"/>
    <col min="1025" max="1276" width="12.125" style="4"/>
    <col min="1277" max="1277" width="34.25" style="4" customWidth="1"/>
    <col min="1278" max="1278" width="26" style="4" customWidth="1"/>
    <col min="1279" max="1279" width="34.25" style="4" customWidth="1"/>
    <col min="1280" max="1280" width="26" style="4" customWidth="1"/>
    <col min="1281" max="1532" width="12.125" style="4"/>
    <col min="1533" max="1533" width="34.25" style="4" customWidth="1"/>
    <col min="1534" max="1534" width="26" style="4" customWidth="1"/>
    <col min="1535" max="1535" width="34.25" style="4" customWidth="1"/>
    <col min="1536" max="1536" width="26" style="4" customWidth="1"/>
    <col min="1537" max="1788" width="12.125" style="4"/>
    <col min="1789" max="1789" width="34.25" style="4" customWidth="1"/>
    <col min="1790" max="1790" width="26" style="4" customWidth="1"/>
    <col min="1791" max="1791" width="34.25" style="4" customWidth="1"/>
    <col min="1792" max="1792" width="26" style="4" customWidth="1"/>
    <col min="1793" max="2044" width="12.125" style="4"/>
    <col min="2045" max="2045" width="34.25" style="4" customWidth="1"/>
    <col min="2046" max="2046" width="26" style="4" customWidth="1"/>
    <col min="2047" max="2047" width="34.25" style="4" customWidth="1"/>
    <col min="2048" max="2048" width="26" style="4" customWidth="1"/>
    <col min="2049" max="2300" width="12.125" style="4"/>
    <col min="2301" max="2301" width="34.25" style="4" customWidth="1"/>
    <col min="2302" max="2302" width="26" style="4" customWidth="1"/>
    <col min="2303" max="2303" width="34.25" style="4" customWidth="1"/>
    <col min="2304" max="2304" width="26" style="4" customWidth="1"/>
    <col min="2305" max="2556" width="12.125" style="4"/>
    <col min="2557" max="2557" width="34.25" style="4" customWidth="1"/>
    <col min="2558" max="2558" width="26" style="4" customWidth="1"/>
    <col min="2559" max="2559" width="34.25" style="4" customWidth="1"/>
    <col min="2560" max="2560" width="26" style="4" customWidth="1"/>
    <col min="2561" max="2812" width="12.125" style="4"/>
    <col min="2813" max="2813" width="34.25" style="4" customWidth="1"/>
    <col min="2814" max="2814" width="26" style="4" customWidth="1"/>
    <col min="2815" max="2815" width="34.25" style="4" customWidth="1"/>
    <col min="2816" max="2816" width="26" style="4" customWidth="1"/>
    <col min="2817" max="3068" width="12.125" style="4"/>
    <col min="3069" max="3069" width="34.25" style="4" customWidth="1"/>
    <col min="3070" max="3070" width="26" style="4" customWidth="1"/>
    <col min="3071" max="3071" width="34.25" style="4" customWidth="1"/>
    <col min="3072" max="3072" width="26" style="4" customWidth="1"/>
    <col min="3073" max="3324" width="12.125" style="4"/>
    <col min="3325" max="3325" width="34.25" style="4" customWidth="1"/>
    <col min="3326" max="3326" width="26" style="4" customWidth="1"/>
    <col min="3327" max="3327" width="34.25" style="4" customWidth="1"/>
    <col min="3328" max="3328" width="26" style="4" customWidth="1"/>
    <col min="3329" max="3580" width="12.125" style="4"/>
    <col min="3581" max="3581" width="34.25" style="4" customWidth="1"/>
    <col min="3582" max="3582" width="26" style="4" customWidth="1"/>
    <col min="3583" max="3583" width="34.25" style="4" customWidth="1"/>
    <col min="3584" max="3584" width="26" style="4" customWidth="1"/>
    <col min="3585" max="3836" width="12.125" style="4"/>
    <col min="3837" max="3837" width="34.25" style="4" customWidth="1"/>
    <col min="3838" max="3838" width="26" style="4" customWidth="1"/>
    <col min="3839" max="3839" width="34.25" style="4" customWidth="1"/>
    <col min="3840" max="3840" width="26" style="4" customWidth="1"/>
    <col min="3841" max="4092" width="12.125" style="4"/>
    <col min="4093" max="4093" width="34.25" style="4" customWidth="1"/>
    <col min="4094" max="4094" width="26" style="4" customWidth="1"/>
    <col min="4095" max="4095" width="34.25" style="4" customWidth="1"/>
    <col min="4096" max="4096" width="26" style="4" customWidth="1"/>
    <col min="4097" max="4348" width="12.125" style="4"/>
    <col min="4349" max="4349" width="34.25" style="4" customWidth="1"/>
    <col min="4350" max="4350" width="26" style="4" customWidth="1"/>
    <col min="4351" max="4351" width="34.25" style="4" customWidth="1"/>
    <col min="4352" max="4352" width="26" style="4" customWidth="1"/>
    <col min="4353" max="4604" width="12.125" style="4"/>
    <col min="4605" max="4605" width="34.25" style="4" customWidth="1"/>
    <col min="4606" max="4606" width="26" style="4" customWidth="1"/>
    <col min="4607" max="4607" width="34.25" style="4" customWidth="1"/>
    <col min="4608" max="4608" width="26" style="4" customWidth="1"/>
    <col min="4609" max="4860" width="12.125" style="4"/>
    <col min="4861" max="4861" width="34.25" style="4" customWidth="1"/>
    <col min="4862" max="4862" width="26" style="4" customWidth="1"/>
    <col min="4863" max="4863" width="34.25" style="4" customWidth="1"/>
    <col min="4864" max="4864" width="26" style="4" customWidth="1"/>
    <col min="4865" max="5116" width="12.125" style="4"/>
    <col min="5117" max="5117" width="34.25" style="4" customWidth="1"/>
    <col min="5118" max="5118" width="26" style="4" customWidth="1"/>
    <col min="5119" max="5119" width="34.25" style="4" customWidth="1"/>
    <col min="5120" max="5120" width="26" style="4" customWidth="1"/>
    <col min="5121" max="5372" width="12.125" style="4"/>
    <col min="5373" max="5373" width="34.25" style="4" customWidth="1"/>
    <col min="5374" max="5374" width="26" style="4" customWidth="1"/>
    <col min="5375" max="5375" width="34.25" style="4" customWidth="1"/>
    <col min="5376" max="5376" width="26" style="4" customWidth="1"/>
    <col min="5377" max="5628" width="12.125" style="4"/>
    <col min="5629" max="5629" width="34.25" style="4" customWidth="1"/>
    <col min="5630" max="5630" width="26" style="4" customWidth="1"/>
    <col min="5631" max="5631" width="34.25" style="4" customWidth="1"/>
    <col min="5632" max="5632" width="26" style="4" customWidth="1"/>
    <col min="5633" max="5884" width="12.125" style="4"/>
    <col min="5885" max="5885" width="34.25" style="4" customWidth="1"/>
    <col min="5886" max="5886" width="26" style="4" customWidth="1"/>
    <col min="5887" max="5887" width="34.25" style="4" customWidth="1"/>
    <col min="5888" max="5888" width="26" style="4" customWidth="1"/>
    <col min="5889" max="6140" width="12.125" style="4"/>
    <col min="6141" max="6141" width="34.25" style="4" customWidth="1"/>
    <col min="6142" max="6142" width="26" style="4" customWidth="1"/>
    <col min="6143" max="6143" width="34.25" style="4" customWidth="1"/>
    <col min="6144" max="6144" width="26" style="4" customWidth="1"/>
    <col min="6145" max="6396" width="12.125" style="4"/>
    <col min="6397" max="6397" width="34.25" style="4" customWidth="1"/>
    <col min="6398" max="6398" width="26" style="4" customWidth="1"/>
    <col min="6399" max="6399" width="34.25" style="4" customWidth="1"/>
    <col min="6400" max="6400" width="26" style="4" customWidth="1"/>
    <col min="6401" max="6652" width="12.125" style="4"/>
    <col min="6653" max="6653" width="34.25" style="4" customWidth="1"/>
    <col min="6654" max="6654" width="26" style="4" customWidth="1"/>
    <col min="6655" max="6655" width="34.25" style="4" customWidth="1"/>
    <col min="6656" max="6656" width="26" style="4" customWidth="1"/>
    <col min="6657" max="6908" width="12.125" style="4"/>
    <col min="6909" max="6909" width="34.25" style="4" customWidth="1"/>
    <col min="6910" max="6910" width="26" style="4" customWidth="1"/>
    <col min="6911" max="6911" width="34.25" style="4" customWidth="1"/>
    <col min="6912" max="6912" width="26" style="4" customWidth="1"/>
    <col min="6913" max="7164" width="12.125" style="4"/>
    <col min="7165" max="7165" width="34.25" style="4" customWidth="1"/>
    <col min="7166" max="7166" width="26" style="4" customWidth="1"/>
    <col min="7167" max="7167" width="34.25" style="4" customWidth="1"/>
    <col min="7168" max="7168" width="26" style="4" customWidth="1"/>
    <col min="7169" max="7420" width="12.125" style="4"/>
    <col min="7421" max="7421" width="34.25" style="4" customWidth="1"/>
    <col min="7422" max="7422" width="26" style="4" customWidth="1"/>
    <col min="7423" max="7423" width="34.25" style="4" customWidth="1"/>
    <col min="7424" max="7424" width="26" style="4" customWidth="1"/>
    <col min="7425" max="7676" width="12.125" style="4"/>
    <col min="7677" max="7677" width="34.25" style="4" customWidth="1"/>
    <col min="7678" max="7678" width="26" style="4" customWidth="1"/>
    <col min="7679" max="7679" width="34.25" style="4" customWidth="1"/>
    <col min="7680" max="7680" width="26" style="4" customWidth="1"/>
    <col min="7681" max="7932" width="12.125" style="4"/>
    <col min="7933" max="7933" width="34.25" style="4" customWidth="1"/>
    <col min="7934" max="7934" width="26" style="4" customWidth="1"/>
    <col min="7935" max="7935" width="34.25" style="4" customWidth="1"/>
    <col min="7936" max="7936" width="26" style="4" customWidth="1"/>
    <col min="7937" max="8188" width="12.125" style="4"/>
    <col min="8189" max="8189" width="34.25" style="4" customWidth="1"/>
    <col min="8190" max="8190" width="26" style="4" customWidth="1"/>
    <col min="8191" max="8191" width="34.25" style="4" customWidth="1"/>
    <col min="8192" max="8192" width="26" style="4" customWidth="1"/>
    <col min="8193" max="8444" width="12.125" style="4"/>
    <col min="8445" max="8445" width="34.25" style="4" customWidth="1"/>
    <col min="8446" max="8446" width="26" style="4" customWidth="1"/>
    <col min="8447" max="8447" width="34.25" style="4" customWidth="1"/>
    <col min="8448" max="8448" width="26" style="4" customWidth="1"/>
    <col min="8449" max="8700" width="12.125" style="4"/>
    <col min="8701" max="8701" width="34.25" style="4" customWidth="1"/>
    <col min="8702" max="8702" width="26" style="4" customWidth="1"/>
    <col min="8703" max="8703" width="34.25" style="4" customWidth="1"/>
    <col min="8704" max="8704" width="26" style="4" customWidth="1"/>
    <col min="8705" max="8956" width="12.125" style="4"/>
    <col min="8957" max="8957" width="34.25" style="4" customWidth="1"/>
    <col min="8958" max="8958" width="26" style="4" customWidth="1"/>
    <col min="8959" max="8959" width="34.25" style="4" customWidth="1"/>
    <col min="8960" max="8960" width="26" style="4" customWidth="1"/>
    <col min="8961" max="9212" width="12.125" style="4"/>
    <col min="9213" max="9213" width="34.25" style="4" customWidth="1"/>
    <col min="9214" max="9214" width="26" style="4" customWidth="1"/>
    <col min="9215" max="9215" width="34.25" style="4" customWidth="1"/>
    <col min="9216" max="9216" width="26" style="4" customWidth="1"/>
    <col min="9217" max="9468" width="12.125" style="4"/>
    <col min="9469" max="9469" width="34.25" style="4" customWidth="1"/>
    <col min="9470" max="9470" width="26" style="4" customWidth="1"/>
    <col min="9471" max="9471" width="34.25" style="4" customWidth="1"/>
    <col min="9472" max="9472" width="26" style="4" customWidth="1"/>
    <col min="9473" max="9724" width="12.125" style="4"/>
    <col min="9725" max="9725" width="34.25" style="4" customWidth="1"/>
    <col min="9726" max="9726" width="26" style="4" customWidth="1"/>
    <col min="9727" max="9727" width="34.25" style="4" customWidth="1"/>
    <col min="9728" max="9728" width="26" style="4" customWidth="1"/>
    <col min="9729" max="9980" width="12.125" style="4"/>
    <col min="9981" max="9981" width="34.25" style="4" customWidth="1"/>
    <col min="9982" max="9982" width="26" style="4" customWidth="1"/>
    <col min="9983" max="9983" width="34.25" style="4" customWidth="1"/>
    <col min="9984" max="9984" width="26" style="4" customWidth="1"/>
    <col min="9985" max="10236" width="12.125" style="4"/>
    <col min="10237" max="10237" width="34.25" style="4" customWidth="1"/>
    <col min="10238" max="10238" width="26" style="4" customWidth="1"/>
    <col min="10239" max="10239" width="34.25" style="4" customWidth="1"/>
    <col min="10240" max="10240" width="26" style="4" customWidth="1"/>
    <col min="10241" max="10492" width="12.125" style="4"/>
    <col min="10493" max="10493" width="34.25" style="4" customWidth="1"/>
    <col min="10494" max="10494" width="26" style="4" customWidth="1"/>
    <col min="10495" max="10495" width="34.25" style="4" customWidth="1"/>
    <col min="10496" max="10496" width="26" style="4" customWidth="1"/>
    <col min="10497" max="10748" width="12.125" style="4"/>
    <col min="10749" max="10749" width="34.25" style="4" customWidth="1"/>
    <col min="10750" max="10750" width="26" style="4" customWidth="1"/>
    <col min="10751" max="10751" width="34.25" style="4" customWidth="1"/>
    <col min="10752" max="10752" width="26" style="4" customWidth="1"/>
    <col min="10753" max="11004" width="12.125" style="4"/>
    <col min="11005" max="11005" width="34.25" style="4" customWidth="1"/>
    <col min="11006" max="11006" width="26" style="4" customWidth="1"/>
    <col min="11007" max="11007" width="34.25" style="4" customWidth="1"/>
    <col min="11008" max="11008" width="26" style="4" customWidth="1"/>
    <col min="11009" max="11260" width="12.125" style="4"/>
    <col min="11261" max="11261" width="34.25" style="4" customWidth="1"/>
    <col min="11262" max="11262" width="26" style="4" customWidth="1"/>
    <col min="11263" max="11263" width="34.25" style="4" customWidth="1"/>
    <col min="11264" max="11264" width="26" style="4" customWidth="1"/>
    <col min="11265" max="11516" width="12.125" style="4"/>
    <col min="11517" max="11517" width="34.25" style="4" customWidth="1"/>
    <col min="11518" max="11518" width="26" style="4" customWidth="1"/>
    <col min="11519" max="11519" width="34.25" style="4" customWidth="1"/>
    <col min="11520" max="11520" width="26" style="4" customWidth="1"/>
    <col min="11521" max="11772" width="12.125" style="4"/>
    <col min="11773" max="11773" width="34.25" style="4" customWidth="1"/>
    <col min="11774" max="11774" width="26" style="4" customWidth="1"/>
    <col min="11775" max="11775" width="34.25" style="4" customWidth="1"/>
    <col min="11776" max="11776" width="26" style="4" customWidth="1"/>
    <col min="11777" max="12028" width="12.125" style="4"/>
    <col min="12029" max="12029" width="34.25" style="4" customWidth="1"/>
    <col min="12030" max="12030" width="26" style="4" customWidth="1"/>
    <col min="12031" max="12031" width="34.25" style="4" customWidth="1"/>
    <col min="12032" max="12032" width="26" style="4" customWidth="1"/>
    <col min="12033" max="12284" width="12.125" style="4"/>
    <col min="12285" max="12285" width="34.25" style="4" customWidth="1"/>
    <col min="12286" max="12286" width="26" style="4" customWidth="1"/>
    <col min="12287" max="12287" width="34.25" style="4" customWidth="1"/>
    <col min="12288" max="12288" width="26" style="4" customWidth="1"/>
    <col min="12289" max="12540" width="12.125" style="4"/>
    <col min="12541" max="12541" width="34.25" style="4" customWidth="1"/>
    <col min="12542" max="12542" width="26" style="4" customWidth="1"/>
    <col min="12543" max="12543" width="34.25" style="4" customWidth="1"/>
    <col min="12544" max="12544" width="26" style="4" customWidth="1"/>
    <col min="12545" max="12796" width="12.125" style="4"/>
    <col min="12797" max="12797" width="34.25" style="4" customWidth="1"/>
    <col min="12798" max="12798" width="26" style="4" customWidth="1"/>
    <col min="12799" max="12799" width="34.25" style="4" customWidth="1"/>
    <col min="12800" max="12800" width="26" style="4" customWidth="1"/>
    <col min="12801" max="13052" width="12.125" style="4"/>
    <col min="13053" max="13053" width="34.25" style="4" customWidth="1"/>
    <col min="13054" max="13054" width="26" style="4" customWidth="1"/>
    <col min="13055" max="13055" width="34.25" style="4" customWidth="1"/>
    <col min="13056" max="13056" width="26" style="4" customWidth="1"/>
    <col min="13057" max="13308" width="12.125" style="4"/>
    <col min="13309" max="13309" width="34.25" style="4" customWidth="1"/>
    <col min="13310" max="13310" width="26" style="4" customWidth="1"/>
    <col min="13311" max="13311" width="34.25" style="4" customWidth="1"/>
    <col min="13312" max="13312" width="26" style="4" customWidth="1"/>
    <col min="13313" max="13564" width="12.125" style="4"/>
    <col min="13565" max="13565" width="34.25" style="4" customWidth="1"/>
    <col min="13566" max="13566" width="26" style="4" customWidth="1"/>
    <col min="13567" max="13567" width="34.25" style="4" customWidth="1"/>
    <col min="13568" max="13568" width="26" style="4" customWidth="1"/>
    <col min="13569" max="13820" width="12.125" style="4"/>
    <col min="13821" max="13821" width="34.25" style="4" customWidth="1"/>
    <col min="13822" max="13822" width="26" style="4" customWidth="1"/>
    <col min="13823" max="13823" width="34.25" style="4" customWidth="1"/>
    <col min="13824" max="13824" width="26" style="4" customWidth="1"/>
    <col min="13825" max="14076" width="12.125" style="4"/>
    <col min="14077" max="14077" width="34.25" style="4" customWidth="1"/>
    <col min="14078" max="14078" width="26" style="4" customWidth="1"/>
    <col min="14079" max="14079" width="34.25" style="4" customWidth="1"/>
    <col min="14080" max="14080" width="26" style="4" customWidth="1"/>
    <col min="14081" max="14332" width="12.125" style="4"/>
    <col min="14333" max="14333" width="34.25" style="4" customWidth="1"/>
    <col min="14334" max="14334" width="26" style="4" customWidth="1"/>
    <col min="14335" max="14335" width="34.25" style="4" customWidth="1"/>
    <col min="14336" max="14336" width="26" style="4" customWidth="1"/>
    <col min="14337" max="14588" width="12.125" style="4"/>
    <col min="14589" max="14589" width="34.25" style="4" customWidth="1"/>
    <col min="14590" max="14590" width="26" style="4" customWidth="1"/>
    <col min="14591" max="14591" width="34.25" style="4" customWidth="1"/>
    <col min="14592" max="14592" width="26" style="4" customWidth="1"/>
    <col min="14593" max="14844" width="12.125" style="4"/>
    <col min="14845" max="14845" width="34.25" style="4" customWidth="1"/>
    <col min="14846" max="14846" width="26" style="4" customWidth="1"/>
    <col min="14847" max="14847" width="34.25" style="4" customWidth="1"/>
    <col min="14848" max="14848" width="26" style="4" customWidth="1"/>
    <col min="14849" max="15100" width="12.125" style="4"/>
    <col min="15101" max="15101" width="34.25" style="4" customWidth="1"/>
    <col min="15102" max="15102" width="26" style="4" customWidth="1"/>
    <col min="15103" max="15103" width="34.25" style="4" customWidth="1"/>
    <col min="15104" max="15104" width="26" style="4" customWidth="1"/>
    <col min="15105" max="15356" width="12.125" style="4"/>
    <col min="15357" max="15357" width="34.25" style="4" customWidth="1"/>
    <col min="15358" max="15358" width="26" style="4" customWidth="1"/>
    <col min="15359" max="15359" width="34.25" style="4" customWidth="1"/>
    <col min="15360" max="15360" width="26" style="4" customWidth="1"/>
    <col min="15361" max="15612" width="12.125" style="4"/>
    <col min="15613" max="15613" width="34.25" style="4" customWidth="1"/>
    <col min="15614" max="15614" width="26" style="4" customWidth="1"/>
    <col min="15615" max="15615" width="34.25" style="4" customWidth="1"/>
    <col min="15616" max="15616" width="26" style="4" customWidth="1"/>
    <col min="15617" max="15868" width="12.125" style="4"/>
    <col min="15869" max="15869" width="34.25" style="4" customWidth="1"/>
    <col min="15870" max="15870" width="26" style="4" customWidth="1"/>
    <col min="15871" max="15871" width="34.25" style="4" customWidth="1"/>
    <col min="15872" max="15872" width="26" style="4" customWidth="1"/>
    <col min="15873" max="16124" width="12.125" style="4"/>
    <col min="16125" max="16125" width="34.25" style="4" customWidth="1"/>
    <col min="16126" max="16126" width="26" style="4" customWidth="1"/>
    <col min="16127" max="16127" width="34.25" style="4" customWidth="1"/>
    <col min="16128" max="16128" width="26" style="4" customWidth="1"/>
    <col min="16129" max="16384" width="12.125" style="4"/>
  </cols>
  <sheetData>
    <row r="1" ht="33.95" customHeight="1" spans="1:2">
      <c r="A1" s="71" t="s">
        <v>1237</v>
      </c>
      <c r="B1" s="72"/>
    </row>
    <row r="2" ht="17.1" customHeight="1" spans="1:2">
      <c r="A2" s="73" t="s">
        <v>2</v>
      </c>
      <c r="B2" s="74"/>
    </row>
    <row r="3" ht="30" customHeight="1" spans="1:2">
      <c r="A3" s="61" t="s">
        <v>1238</v>
      </c>
      <c r="B3" s="62" t="s">
        <v>5</v>
      </c>
    </row>
    <row r="4" ht="30" customHeight="1" spans="1:2">
      <c r="A4" s="79" t="s">
        <v>1239</v>
      </c>
      <c r="B4" s="78">
        <v>37</v>
      </c>
    </row>
    <row r="5" ht="30" customHeight="1" spans="1:2">
      <c r="A5" s="81" t="s">
        <v>1240</v>
      </c>
      <c r="B5" s="80">
        <v>25</v>
      </c>
    </row>
    <row r="6" ht="30" customHeight="1" spans="1:2">
      <c r="A6" s="81" t="s">
        <v>1241</v>
      </c>
      <c r="B6" s="80">
        <v>12</v>
      </c>
    </row>
    <row r="7" ht="30" customHeight="1" spans="1:2">
      <c r="A7" s="87" t="s">
        <v>1242</v>
      </c>
      <c r="B7" s="78">
        <f>B4</f>
        <v>37</v>
      </c>
    </row>
    <row r="8" ht="30" customHeight="1" spans="1:2">
      <c r="A8" s="88" t="s">
        <v>65</v>
      </c>
      <c r="B8" s="78">
        <f>B9+B10</f>
        <v>1734</v>
      </c>
    </row>
    <row r="9" ht="30" customHeight="1" spans="1:2">
      <c r="A9" s="64" t="s">
        <v>1243</v>
      </c>
      <c r="B9" s="80">
        <v>586</v>
      </c>
    </row>
    <row r="10" ht="30" customHeight="1" spans="1:2">
      <c r="A10" s="64" t="s">
        <v>1244</v>
      </c>
      <c r="B10" s="80">
        <v>1148</v>
      </c>
    </row>
    <row r="11" ht="30" customHeight="1" spans="1:2">
      <c r="A11" s="61" t="s">
        <v>1222</v>
      </c>
      <c r="B11" s="78">
        <f>B7+B8</f>
        <v>1771</v>
      </c>
    </row>
  </sheetData>
  <mergeCells count="2">
    <mergeCell ref="A1:B1"/>
    <mergeCell ref="A2:B2"/>
  </mergeCells>
  <dataValidations count="1">
    <dataValidation type="decimal" operator="between" allowBlank="1" showInputMessage="1" showErrorMessage="1" sqref="B4 B5 B6 B7 B8 B9 B10:B11">
      <formula1>-99999999999999</formula1>
      <formula2>99999999999999</formula2>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F30" sqref="F30"/>
    </sheetView>
  </sheetViews>
  <sheetFormatPr defaultColWidth="12.125" defaultRowHeight="17.1" customHeight="1" outlineLevelCol="2"/>
  <cols>
    <col min="1" max="1" width="12.125" style="4"/>
    <col min="2" max="2" width="40" style="4" customWidth="1"/>
    <col min="3" max="3" width="21.75" style="70" customWidth="1"/>
    <col min="4" max="244" width="12.125" style="4"/>
    <col min="245" max="245" width="12.125" style="4" customWidth="1"/>
    <col min="246" max="246" width="39.75" style="4" customWidth="1"/>
    <col min="247" max="249" width="16.5" style="4" customWidth="1"/>
    <col min="250" max="250" width="12.125" style="4" customWidth="1"/>
    <col min="251" max="251" width="37.25" style="4" customWidth="1"/>
    <col min="252" max="254" width="16.5" style="4" customWidth="1"/>
    <col min="255" max="500" width="12.125" style="4"/>
    <col min="501" max="501" width="12.125" style="4" customWidth="1"/>
    <col min="502" max="502" width="39.75" style="4" customWidth="1"/>
    <col min="503" max="505" width="16.5" style="4" customWidth="1"/>
    <col min="506" max="506" width="12.125" style="4" customWidth="1"/>
    <col min="507" max="507" width="37.25" style="4" customWidth="1"/>
    <col min="508" max="510" width="16.5" style="4" customWidth="1"/>
    <col min="511" max="756" width="12.125" style="4"/>
    <col min="757" max="757" width="12.125" style="4" customWidth="1"/>
    <col min="758" max="758" width="39.75" style="4" customWidth="1"/>
    <col min="759" max="761" width="16.5" style="4" customWidth="1"/>
    <col min="762" max="762" width="12.125" style="4" customWidth="1"/>
    <col min="763" max="763" width="37.25" style="4" customWidth="1"/>
    <col min="764" max="766" width="16.5" style="4" customWidth="1"/>
    <col min="767" max="1012" width="12.125" style="4"/>
    <col min="1013" max="1013" width="12.125" style="4" customWidth="1"/>
    <col min="1014" max="1014" width="39.75" style="4" customWidth="1"/>
    <col min="1015" max="1017" width="16.5" style="4" customWidth="1"/>
    <col min="1018" max="1018" width="12.125" style="4" customWidth="1"/>
    <col min="1019" max="1019" width="37.25" style="4" customWidth="1"/>
    <col min="1020" max="1022" width="16.5" style="4" customWidth="1"/>
    <col min="1023" max="1268" width="12.125" style="4"/>
    <col min="1269" max="1269" width="12.125" style="4" customWidth="1"/>
    <col min="1270" max="1270" width="39.75" style="4" customWidth="1"/>
    <col min="1271" max="1273" width="16.5" style="4" customWidth="1"/>
    <col min="1274" max="1274" width="12.125" style="4" customWidth="1"/>
    <col min="1275" max="1275" width="37.25" style="4" customWidth="1"/>
    <col min="1276" max="1278" width="16.5" style="4" customWidth="1"/>
    <col min="1279" max="1524" width="12.125" style="4"/>
    <col min="1525" max="1525" width="12.125" style="4" customWidth="1"/>
    <col min="1526" max="1526" width="39.75" style="4" customWidth="1"/>
    <col min="1527" max="1529" width="16.5" style="4" customWidth="1"/>
    <col min="1530" max="1530" width="12.125" style="4" customWidth="1"/>
    <col min="1531" max="1531" width="37.25" style="4" customWidth="1"/>
    <col min="1532" max="1534" width="16.5" style="4" customWidth="1"/>
    <col min="1535" max="1780" width="12.125" style="4"/>
    <col min="1781" max="1781" width="12.125" style="4" customWidth="1"/>
    <col min="1782" max="1782" width="39.75" style="4" customWidth="1"/>
    <col min="1783" max="1785" width="16.5" style="4" customWidth="1"/>
    <col min="1786" max="1786" width="12.125" style="4" customWidth="1"/>
    <col min="1787" max="1787" width="37.25" style="4" customWidth="1"/>
    <col min="1788" max="1790" width="16.5" style="4" customWidth="1"/>
    <col min="1791" max="2036" width="12.125" style="4"/>
    <col min="2037" max="2037" width="12.125" style="4" customWidth="1"/>
    <col min="2038" max="2038" width="39.75" style="4" customWidth="1"/>
    <col min="2039" max="2041" width="16.5" style="4" customWidth="1"/>
    <col min="2042" max="2042" width="12.125" style="4" customWidth="1"/>
    <col min="2043" max="2043" width="37.25" style="4" customWidth="1"/>
    <col min="2044" max="2046" width="16.5" style="4" customWidth="1"/>
    <col min="2047" max="2292" width="12.125" style="4"/>
    <col min="2293" max="2293" width="12.125" style="4" customWidth="1"/>
    <col min="2294" max="2294" width="39.75" style="4" customWidth="1"/>
    <col min="2295" max="2297" width="16.5" style="4" customWidth="1"/>
    <col min="2298" max="2298" width="12.125" style="4" customWidth="1"/>
    <col min="2299" max="2299" width="37.25" style="4" customWidth="1"/>
    <col min="2300" max="2302" width="16.5" style="4" customWidth="1"/>
    <col min="2303" max="2548" width="12.125" style="4"/>
    <col min="2549" max="2549" width="12.125" style="4" customWidth="1"/>
    <col min="2550" max="2550" width="39.75" style="4" customWidth="1"/>
    <col min="2551" max="2553" width="16.5" style="4" customWidth="1"/>
    <col min="2554" max="2554" width="12.125" style="4" customWidth="1"/>
    <col min="2555" max="2555" width="37.25" style="4" customWidth="1"/>
    <col min="2556" max="2558" width="16.5" style="4" customWidth="1"/>
    <col min="2559" max="2804" width="12.125" style="4"/>
    <col min="2805" max="2805" width="12.125" style="4" customWidth="1"/>
    <col min="2806" max="2806" width="39.75" style="4" customWidth="1"/>
    <col min="2807" max="2809" width="16.5" style="4" customWidth="1"/>
    <col min="2810" max="2810" width="12.125" style="4" customWidth="1"/>
    <col min="2811" max="2811" width="37.25" style="4" customWidth="1"/>
    <col min="2812" max="2814" width="16.5" style="4" customWidth="1"/>
    <col min="2815" max="3060" width="12.125" style="4"/>
    <col min="3061" max="3061" width="12.125" style="4" customWidth="1"/>
    <col min="3062" max="3062" width="39.75" style="4" customWidth="1"/>
    <col min="3063" max="3065" width="16.5" style="4" customWidth="1"/>
    <col min="3066" max="3066" width="12.125" style="4" customWidth="1"/>
    <col min="3067" max="3067" width="37.25" style="4" customWidth="1"/>
    <col min="3068" max="3070" width="16.5" style="4" customWidth="1"/>
    <col min="3071" max="3316" width="12.125" style="4"/>
    <col min="3317" max="3317" width="12.125" style="4" customWidth="1"/>
    <col min="3318" max="3318" width="39.75" style="4" customWidth="1"/>
    <col min="3319" max="3321" width="16.5" style="4" customWidth="1"/>
    <col min="3322" max="3322" width="12.125" style="4" customWidth="1"/>
    <col min="3323" max="3323" width="37.25" style="4" customWidth="1"/>
    <col min="3324" max="3326" width="16.5" style="4" customWidth="1"/>
    <col min="3327" max="3572" width="12.125" style="4"/>
    <col min="3573" max="3573" width="12.125" style="4" customWidth="1"/>
    <col min="3574" max="3574" width="39.75" style="4" customWidth="1"/>
    <col min="3575" max="3577" width="16.5" style="4" customWidth="1"/>
    <col min="3578" max="3578" width="12.125" style="4" customWidth="1"/>
    <col min="3579" max="3579" width="37.25" style="4" customWidth="1"/>
    <col min="3580" max="3582" width="16.5" style="4" customWidth="1"/>
    <col min="3583" max="3828" width="12.125" style="4"/>
    <col min="3829" max="3829" width="12.125" style="4" customWidth="1"/>
    <col min="3830" max="3830" width="39.75" style="4" customWidth="1"/>
    <col min="3831" max="3833" width="16.5" style="4" customWidth="1"/>
    <col min="3834" max="3834" width="12.125" style="4" customWidth="1"/>
    <col min="3835" max="3835" width="37.25" style="4" customWidth="1"/>
    <col min="3836" max="3838" width="16.5" style="4" customWidth="1"/>
    <col min="3839" max="4084" width="12.125" style="4"/>
    <col min="4085" max="4085" width="12.125" style="4" customWidth="1"/>
    <col min="4086" max="4086" width="39.75" style="4" customWidth="1"/>
    <col min="4087" max="4089" width="16.5" style="4" customWidth="1"/>
    <col min="4090" max="4090" width="12.125" style="4" customWidth="1"/>
    <col min="4091" max="4091" width="37.25" style="4" customWidth="1"/>
    <col min="4092" max="4094" width="16.5" style="4" customWidth="1"/>
    <col min="4095" max="4340" width="12.125" style="4"/>
    <col min="4341" max="4341" width="12.125" style="4" customWidth="1"/>
    <col min="4342" max="4342" width="39.75" style="4" customWidth="1"/>
    <col min="4343" max="4345" width="16.5" style="4" customWidth="1"/>
    <col min="4346" max="4346" width="12.125" style="4" customWidth="1"/>
    <col min="4347" max="4347" width="37.25" style="4" customWidth="1"/>
    <col min="4348" max="4350" width="16.5" style="4" customWidth="1"/>
    <col min="4351" max="4596" width="12.125" style="4"/>
    <col min="4597" max="4597" width="12.125" style="4" customWidth="1"/>
    <col min="4598" max="4598" width="39.75" style="4" customWidth="1"/>
    <col min="4599" max="4601" width="16.5" style="4" customWidth="1"/>
    <col min="4602" max="4602" width="12.125" style="4" customWidth="1"/>
    <col min="4603" max="4603" width="37.25" style="4" customWidth="1"/>
    <col min="4604" max="4606" width="16.5" style="4" customWidth="1"/>
    <col min="4607" max="4852" width="12.125" style="4"/>
    <col min="4853" max="4853" width="12.125" style="4" customWidth="1"/>
    <col min="4854" max="4854" width="39.75" style="4" customWidth="1"/>
    <col min="4855" max="4857" width="16.5" style="4" customWidth="1"/>
    <col min="4858" max="4858" width="12.125" style="4" customWidth="1"/>
    <col min="4859" max="4859" width="37.25" style="4" customWidth="1"/>
    <col min="4860" max="4862" width="16.5" style="4" customWidth="1"/>
    <col min="4863" max="5108" width="12.125" style="4"/>
    <col min="5109" max="5109" width="12.125" style="4" customWidth="1"/>
    <col min="5110" max="5110" width="39.75" style="4" customWidth="1"/>
    <col min="5111" max="5113" width="16.5" style="4" customWidth="1"/>
    <col min="5114" max="5114" width="12.125" style="4" customWidth="1"/>
    <col min="5115" max="5115" width="37.25" style="4" customWidth="1"/>
    <col min="5116" max="5118" width="16.5" style="4" customWidth="1"/>
    <col min="5119" max="5364" width="12.125" style="4"/>
    <col min="5365" max="5365" width="12.125" style="4" customWidth="1"/>
    <col min="5366" max="5366" width="39.75" style="4" customWidth="1"/>
    <col min="5367" max="5369" width="16.5" style="4" customWidth="1"/>
    <col min="5370" max="5370" width="12.125" style="4" customWidth="1"/>
    <col min="5371" max="5371" width="37.25" style="4" customWidth="1"/>
    <col min="5372" max="5374" width="16.5" style="4" customWidth="1"/>
    <col min="5375" max="5620" width="12.125" style="4"/>
    <col min="5621" max="5621" width="12.125" style="4" customWidth="1"/>
    <col min="5622" max="5622" width="39.75" style="4" customWidth="1"/>
    <col min="5623" max="5625" width="16.5" style="4" customWidth="1"/>
    <col min="5626" max="5626" width="12.125" style="4" customWidth="1"/>
    <col min="5627" max="5627" width="37.25" style="4" customWidth="1"/>
    <col min="5628" max="5630" width="16.5" style="4" customWidth="1"/>
    <col min="5631" max="5876" width="12.125" style="4"/>
    <col min="5877" max="5877" width="12.125" style="4" customWidth="1"/>
    <col min="5878" max="5878" width="39.75" style="4" customWidth="1"/>
    <col min="5879" max="5881" width="16.5" style="4" customWidth="1"/>
    <col min="5882" max="5882" width="12.125" style="4" customWidth="1"/>
    <col min="5883" max="5883" width="37.25" style="4" customWidth="1"/>
    <col min="5884" max="5886" width="16.5" style="4" customWidth="1"/>
    <col min="5887" max="6132" width="12.125" style="4"/>
    <col min="6133" max="6133" width="12.125" style="4" customWidth="1"/>
    <col min="6134" max="6134" width="39.75" style="4" customWidth="1"/>
    <col min="6135" max="6137" width="16.5" style="4" customWidth="1"/>
    <col min="6138" max="6138" width="12.125" style="4" customWidth="1"/>
    <col min="6139" max="6139" width="37.25" style="4" customWidth="1"/>
    <col min="6140" max="6142" width="16.5" style="4" customWidth="1"/>
    <col min="6143" max="6388" width="12.125" style="4"/>
    <col min="6389" max="6389" width="12.125" style="4" customWidth="1"/>
    <col min="6390" max="6390" width="39.75" style="4" customWidth="1"/>
    <col min="6391" max="6393" width="16.5" style="4" customWidth="1"/>
    <col min="6394" max="6394" width="12.125" style="4" customWidth="1"/>
    <col min="6395" max="6395" width="37.25" style="4" customWidth="1"/>
    <col min="6396" max="6398" width="16.5" style="4" customWidth="1"/>
    <col min="6399" max="6644" width="12.125" style="4"/>
    <col min="6645" max="6645" width="12.125" style="4" customWidth="1"/>
    <col min="6646" max="6646" width="39.75" style="4" customWidth="1"/>
    <col min="6647" max="6649" width="16.5" style="4" customWidth="1"/>
    <col min="6650" max="6650" width="12.125" style="4" customWidth="1"/>
    <col min="6651" max="6651" width="37.25" style="4" customWidth="1"/>
    <col min="6652" max="6654" width="16.5" style="4" customWidth="1"/>
    <col min="6655" max="6900" width="12.125" style="4"/>
    <col min="6901" max="6901" width="12.125" style="4" customWidth="1"/>
    <col min="6902" max="6902" width="39.75" style="4" customWidth="1"/>
    <col min="6903" max="6905" width="16.5" style="4" customWidth="1"/>
    <col min="6906" max="6906" width="12.125" style="4" customWidth="1"/>
    <col min="6907" max="6907" width="37.25" style="4" customWidth="1"/>
    <col min="6908" max="6910" width="16.5" style="4" customWidth="1"/>
    <col min="6911" max="7156" width="12.125" style="4"/>
    <col min="7157" max="7157" width="12.125" style="4" customWidth="1"/>
    <col min="7158" max="7158" width="39.75" style="4" customWidth="1"/>
    <col min="7159" max="7161" width="16.5" style="4" customWidth="1"/>
    <col min="7162" max="7162" width="12.125" style="4" customWidth="1"/>
    <col min="7163" max="7163" width="37.25" style="4" customWidth="1"/>
    <col min="7164" max="7166" width="16.5" style="4" customWidth="1"/>
    <col min="7167" max="7412" width="12.125" style="4"/>
    <col min="7413" max="7413" width="12.125" style="4" customWidth="1"/>
    <col min="7414" max="7414" width="39.75" style="4" customWidth="1"/>
    <col min="7415" max="7417" width="16.5" style="4" customWidth="1"/>
    <col min="7418" max="7418" width="12.125" style="4" customWidth="1"/>
    <col min="7419" max="7419" width="37.25" style="4" customWidth="1"/>
    <col min="7420" max="7422" width="16.5" style="4" customWidth="1"/>
    <col min="7423" max="7668" width="12.125" style="4"/>
    <col min="7669" max="7669" width="12.125" style="4" customWidth="1"/>
    <col min="7670" max="7670" width="39.75" style="4" customWidth="1"/>
    <col min="7671" max="7673" width="16.5" style="4" customWidth="1"/>
    <col min="7674" max="7674" width="12.125" style="4" customWidth="1"/>
    <col min="7675" max="7675" width="37.25" style="4" customWidth="1"/>
    <col min="7676" max="7678" width="16.5" style="4" customWidth="1"/>
    <col min="7679" max="7924" width="12.125" style="4"/>
    <col min="7925" max="7925" width="12.125" style="4" customWidth="1"/>
    <col min="7926" max="7926" width="39.75" style="4" customWidth="1"/>
    <col min="7927" max="7929" width="16.5" style="4" customWidth="1"/>
    <col min="7930" max="7930" width="12.125" style="4" customWidth="1"/>
    <col min="7931" max="7931" width="37.25" style="4" customWidth="1"/>
    <col min="7932" max="7934" width="16.5" style="4" customWidth="1"/>
    <col min="7935" max="8180" width="12.125" style="4"/>
    <col min="8181" max="8181" width="12.125" style="4" customWidth="1"/>
    <col min="8182" max="8182" width="39.75" style="4" customWidth="1"/>
    <col min="8183" max="8185" width="16.5" style="4" customWidth="1"/>
    <col min="8186" max="8186" width="12.125" style="4" customWidth="1"/>
    <col min="8187" max="8187" width="37.25" style="4" customWidth="1"/>
    <col min="8188" max="8190" width="16.5" style="4" customWidth="1"/>
    <col min="8191" max="8436" width="12.125" style="4"/>
    <col min="8437" max="8437" width="12.125" style="4" customWidth="1"/>
    <col min="8438" max="8438" width="39.75" style="4" customWidth="1"/>
    <col min="8439" max="8441" width="16.5" style="4" customWidth="1"/>
    <col min="8442" max="8442" width="12.125" style="4" customWidth="1"/>
    <col min="8443" max="8443" width="37.25" style="4" customWidth="1"/>
    <col min="8444" max="8446" width="16.5" style="4" customWidth="1"/>
    <col min="8447" max="8692" width="12.125" style="4"/>
    <col min="8693" max="8693" width="12.125" style="4" customWidth="1"/>
    <col min="8694" max="8694" width="39.75" style="4" customWidth="1"/>
    <col min="8695" max="8697" width="16.5" style="4" customWidth="1"/>
    <col min="8698" max="8698" width="12.125" style="4" customWidth="1"/>
    <col min="8699" max="8699" width="37.25" style="4" customWidth="1"/>
    <col min="8700" max="8702" width="16.5" style="4" customWidth="1"/>
    <col min="8703" max="8948" width="12.125" style="4"/>
    <col min="8949" max="8949" width="12.125" style="4" customWidth="1"/>
    <col min="8950" max="8950" width="39.75" style="4" customWidth="1"/>
    <col min="8951" max="8953" width="16.5" style="4" customWidth="1"/>
    <col min="8954" max="8954" width="12.125" style="4" customWidth="1"/>
    <col min="8955" max="8955" width="37.25" style="4" customWidth="1"/>
    <col min="8956" max="8958" width="16.5" style="4" customWidth="1"/>
    <col min="8959" max="9204" width="12.125" style="4"/>
    <col min="9205" max="9205" width="12.125" style="4" customWidth="1"/>
    <col min="9206" max="9206" width="39.75" style="4" customWidth="1"/>
    <col min="9207" max="9209" width="16.5" style="4" customWidth="1"/>
    <col min="9210" max="9210" width="12.125" style="4" customWidth="1"/>
    <col min="9211" max="9211" width="37.25" style="4" customWidth="1"/>
    <col min="9212" max="9214" width="16.5" style="4" customWidth="1"/>
    <col min="9215" max="9460" width="12.125" style="4"/>
    <col min="9461" max="9461" width="12.125" style="4" customWidth="1"/>
    <col min="9462" max="9462" width="39.75" style="4" customWidth="1"/>
    <col min="9463" max="9465" width="16.5" style="4" customWidth="1"/>
    <col min="9466" max="9466" width="12.125" style="4" customWidth="1"/>
    <col min="9467" max="9467" width="37.25" style="4" customWidth="1"/>
    <col min="9468" max="9470" width="16.5" style="4" customWidth="1"/>
    <col min="9471" max="9716" width="12.125" style="4"/>
    <col min="9717" max="9717" width="12.125" style="4" customWidth="1"/>
    <col min="9718" max="9718" width="39.75" style="4" customWidth="1"/>
    <col min="9719" max="9721" width="16.5" style="4" customWidth="1"/>
    <col min="9722" max="9722" width="12.125" style="4" customWidth="1"/>
    <col min="9723" max="9723" width="37.25" style="4" customWidth="1"/>
    <col min="9724" max="9726" width="16.5" style="4" customWidth="1"/>
    <col min="9727" max="9972" width="12.125" style="4"/>
    <col min="9973" max="9973" width="12.125" style="4" customWidth="1"/>
    <col min="9974" max="9974" width="39.75" style="4" customWidth="1"/>
    <col min="9975" max="9977" width="16.5" style="4" customWidth="1"/>
    <col min="9978" max="9978" width="12.125" style="4" customWidth="1"/>
    <col min="9979" max="9979" width="37.25" style="4" customWidth="1"/>
    <col min="9980" max="9982" width="16.5" style="4" customWidth="1"/>
    <col min="9983" max="10228" width="12.125" style="4"/>
    <col min="10229" max="10229" width="12.125" style="4" customWidth="1"/>
    <col min="10230" max="10230" width="39.75" style="4" customWidth="1"/>
    <col min="10231" max="10233" width="16.5" style="4" customWidth="1"/>
    <col min="10234" max="10234" width="12.125" style="4" customWidth="1"/>
    <col min="10235" max="10235" width="37.25" style="4" customWidth="1"/>
    <col min="10236" max="10238" width="16.5" style="4" customWidth="1"/>
    <col min="10239" max="10484" width="12.125" style="4"/>
    <col min="10485" max="10485" width="12.125" style="4" customWidth="1"/>
    <col min="10486" max="10486" width="39.75" style="4" customWidth="1"/>
    <col min="10487" max="10489" width="16.5" style="4" customWidth="1"/>
    <col min="10490" max="10490" width="12.125" style="4" customWidth="1"/>
    <col min="10491" max="10491" width="37.25" style="4" customWidth="1"/>
    <col min="10492" max="10494" width="16.5" style="4" customWidth="1"/>
    <col min="10495" max="10740" width="12.125" style="4"/>
    <col min="10741" max="10741" width="12.125" style="4" customWidth="1"/>
    <col min="10742" max="10742" width="39.75" style="4" customWidth="1"/>
    <col min="10743" max="10745" width="16.5" style="4" customWidth="1"/>
    <col min="10746" max="10746" width="12.125" style="4" customWidth="1"/>
    <col min="10747" max="10747" width="37.25" style="4" customWidth="1"/>
    <col min="10748" max="10750" width="16.5" style="4" customWidth="1"/>
    <col min="10751" max="10996" width="12.125" style="4"/>
    <col min="10997" max="10997" width="12.125" style="4" customWidth="1"/>
    <col min="10998" max="10998" width="39.75" style="4" customWidth="1"/>
    <col min="10999" max="11001" width="16.5" style="4" customWidth="1"/>
    <col min="11002" max="11002" width="12.125" style="4" customWidth="1"/>
    <col min="11003" max="11003" width="37.25" style="4" customWidth="1"/>
    <col min="11004" max="11006" width="16.5" style="4" customWidth="1"/>
    <col min="11007" max="11252" width="12.125" style="4"/>
    <col min="11253" max="11253" width="12.125" style="4" customWidth="1"/>
    <col min="11254" max="11254" width="39.75" style="4" customWidth="1"/>
    <col min="11255" max="11257" width="16.5" style="4" customWidth="1"/>
    <col min="11258" max="11258" width="12.125" style="4" customWidth="1"/>
    <col min="11259" max="11259" width="37.25" style="4" customWidth="1"/>
    <col min="11260" max="11262" width="16.5" style="4" customWidth="1"/>
    <col min="11263" max="11508" width="12.125" style="4"/>
    <col min="11509" max="11509" width="12.125" style="4" customWidth="1"/>
    <col min="11510" max="11510" width="39.75" style="4" customWidth="1"/>
    <col min="11511" max="11513" width="16.5" style="4" customWidth="1"/>
    <col min="11514" max="11514" width="12.125" style="4" customWidth="1"/>
    <col min="11515" max="11515" width="37.25" style="4" customWidth="1"/>
    <col min="11516" max="11518" width="16.5" style="4" customWidth="1"/>
    <col min="11519" max="11764" width="12.125" style="4"/>
    <col min="11765" max="11765" width="12.125" style="4" customWidth="1"/>
    <col min="11766" max="11766" width="39.75" style="4" customWidth="1"/>
    <col min="11767" max="11769" width="16.5" style="4" customWidth="1"/>
    <col min="11770" max="11770" width="12.125" style="4" customWidth="1"/>
    <col min="11771" max="11771" width="37.25" style="4" customWidth="1"/>
    <col min="11772" max="11774" width="16.5" style="4" customWidth="1"/>
    <col min="11775" max="12020" width="12.125" style="4"/>
    <col min="12021" max="12021" width="12.125" style="4" customWidth="1"/>
    <col min="12022" max="12022" width="39.75" style="4" customWidth="1"/>
    <col min="12023" max="12025" width="16.5" style="4" customWidth="1"/>
    <col min="12026" max="12026" width="12.125" style="4" customWidth="1"/>
    <col min="12027" max="12027" width="37.25" style="4" customWidth="1"/>
    <col min="12028" max="12030" width="16.5" style="4" customWidth="1"/>
    <col min="12031" max="12276" width="12.125" style="4"/>
    <col min="12277" max="12277" width="12.125" style="4" customWidth="1"/>
    <col min="12278" max="12278" width="39.75" style="4" customWidth="1"/>
    <col min="12279" max="12281" width="16.5" style="4" customWidth="1"/>
    <col min="12282" max="12282" width="12.125" style="4" customWidth="1"/>
    <col min="12283" max="12283" width="37.25" style="4" customWidth="1"/>
    <col min="12284" max="12286" width="16.5" style="4" customWidth="1"/>
    <col min="12287" max="12532" width="12.125" style="4"/>
    <col min="12533" max="12533" width="12.125" style="4" customWidth="1"/>
    <col min="12534" max="12534" width="39.75" style="4" customWidth="1"/>
    <col min="12535" max="12537" width="16.5" style="4" customWidth="1"/>
    <col min="12538" max="12538" width="12.125" style="4" customWidth="1"/>
    <col min="12539" max="12539" width="37.25" style="4" customWidth="1"/>
    <col min="12540" max="12542" width="16.5" style="4" customWidth="1"/>
    <col min="12543" max="12788" width="12.125" style="4"/>
    <col min="12789" max="12789" width="12.125" style="4" customWidth="1"/>
    <col min="12790" max="12790" width="39.75" style="4" customWidth="1"/>
    <col min="12791" max="12793" width="16.5" style="4" customWidth="1"/>
    <col min="12794" max="12794" width="12.125" style="4" customWidth="1"/>
    <col min="12795" max="12795" width="37.25" style="4" customWidth="1"/>
    <col min="12796" max="12798" width="16.5" style="4" customWidth="1"/>
    <col min="12799" max="13044" width="12.125" style="4"/>
    <col min="13045" max="13045" width="12.125" style="4" customWidth="1"/>
    <col min="13046" max="13046" width="39.75" style="4" customWidth="1"/>
    <col min="13047" max="13049" width="16.5" style="4" customWidth="1"/>
    <col min="13050" max="13050" width="12.125" style="4" customWidth="1"/>
    <col min="13051" max="13051" width="37.25" style="4" customWidth="1"/>
    <col min="13052" max="13054" width="16.5" style="4" customWidth="1"/>
    <col min="13055" max="13300" width="12.125" style="4"/>
    <col min="13301" max="13301" width="12.125" style="4" customWidth="1"/>
    <col min="13302" max="13302" width="39.75" style="4" customWidth="1"/>
    <col min="13303" max="13305" width="16.5" style="4" customWidth="1"/>
    <col min="13306" max="13306" width="12.125" style="4" customWidth="1"/>
    <col min="13307" max="13307" width="37.25" style="4" customWidth="1"/>
    <col min="13308" max="13310" width="16.5" style="4" customWidth="1"/>
    <col min="13311" max="13556" width="12.125" style="4"/>
    <col min="13557" max="13557" width="12.125" style="4" customWidth="1"/>
    <col min="13558" max="13558" width="39.75" style="4" customWidth="1"/>
    <col min="13559" max="13561" width="16.5" style="4" customWidth="1"/>
    <col min="13562" max="13562" width="12.125" style="4" customWidth="1"/>
    <col min="13563" max="13563" width="37.25" style="4" customWidth="1"/>
    <col min="13564" max="13566" width="16.5" style="4" customWidth="1"/>
    <col min="13567" max="13812" width="12.125" style="4"/>
    <col min="13813" max="13813" width="12.125" style="4" customWidth="1"/>
    <col min="13814" max="13814" width="39.75" style="4" customWidth="1"/>
    <col min="13815" max="13817" width="16.5" style="4" customWidth="1"/>
    <col min="13818" max="13818" width="12.125" style="4" customWidth="1"/>
    <col min="13819" max="13819" width="37.25" style="4" customWidth="1"/>
    <col min="13820" max="13822" width="16.5" style="4" customWidth="1"/>
    <col min="13823" max="14068" width="12.125" style="4"/>
    <col min="14069" max="14069" width="12.125" style="4" customWidth="1"/>
    <col min="14070" max="14070" width="39.75" style="4" customWidth="1"/>
    <col min="14071" max="14073" width="16.5" style="4" customWidth="1"/>
    <col min="14074" max="14074" width="12.125" style="4" customWidth="1"/>
    <col min="14075" max="14075" width="37.25" style="4" customWidth="1"/>
    <col min="14076" max="14078" width="16.5" style="4" customWidth="1"/>
    <col min="14079" max="14324" width="12.125" style="4"/>
    <col min="14325" max="14325" width="12.125" style="4" customWidth="1"/>
    <col min="14326" max="14326" width="39.75" style="4" customWidth="1"/>
    <col min="14327" max="14329" width="16.5" style="4" customWidth="1"/>
    <col min="14330" max="14330" width="12.125" style="4" customWidth="1"/>
    <col min="14331" max="14331" width="37.25" style="4" customWidth="1"/>
    <col min="14332" max="14334" width="16.5" style="4" customWidth="1"/>
    <col min="14335" max="14580" width="12.125" style="4"/>
    <col min="14581" max="14581" width="12.125" style="4" customWidth="1"/>
    <col min="14582" max="14582" width="39.75" style="4" customWidth="1"/>
    <col min="14583" max="14585" width="16.5" style="4" customWidth="1"/>
    <col min="14586" max="14586" width="12.125" style="4" customWidth="1"/>
    <col min="14587" max="14587" width="37.25" style="4" customWidth="1"/>
    <col min="14588" max="14590" width="16.5" style="4" customWidth="1"/>
    <col min="14591" max="14836" width="12.125" style="4"/>
    <col min="14837" max="14837" width="12.125" style="4" customWidth="1"/>
    <col min="14838" max="14838" width="39.75" style="4" customWidth="1"/>
    <col min="14839" max="14841" width="16.5" style="4" customWidth="1"/>
    <col min="14842" max="14842" width="12.125" style="4" customWidth="1"/>
    <col min="14843" max="14843" width="37.25" style="4" customWidth="1"/>
    <col min="14844" max="14846" width="16.5" style="4" customWidth="1"/>
    <col min="14847" max="15092" width="12.125" style="4"/>
    <col min="15093" max="15093" width="12.125" style="4" customWidth="1"/>
    <col min="15094" max="15094" width="39.75" style="4" customWidth="1"/>
    <col min="15095" max="15097" width="16.5" style="4" customWidth="1"/>
    <col min="15098" max="15098" width="12.125" style="4" customWidth="1"/>
    <col min="15099" max="15099" width="37.25" style="4" customWidth="1"/>
    <col min="15100" max="15102" width="16.5" style="4" customWidth="1"/>
    <col min="15103" max="15348" width="12.125" style="4"/>
    <col min="15349" max="15349" width="12.125" style="4" customWidth="1"/>
    <col min="15350" max="15350" width="39.75" style="4" customWidth="1"/>
    <col min="15351" max="15353" width="16.5" style="4" customWidth="1"/>
    <col min="15354" max="15354" width="12.125" style="4" customWidth="1"/>
    <col min="15355" max="15355" width="37.25" style="4" customWidth="1"/>
    <col min="15356" max="15358" width="16.5" style="4" customWidth="1"/>
    <col min="15359" max="15604" width="12.125" style="4"/>
    <col min="15605" max="15605" width="12.125" style="4" customWidth="1"/>
    <col min="15606" max="15606" width="39.75" style="4" customWidth="1"/>
    <col min="15607" max="15609" width="16.5" style="4" customWidth="1"/>
    <col min="15610" max="15610" width="12.125" style="4" customWidth="1"/>
    <col min="15611" max="15611" width="37.25" style="4" customWidth="1"/>
    <col min="15612" max="15614" width="16.5" style="4" customWidth="1"/>
    <col min="15615" max="15860" width="12.125" style="4"/>
    <col min="15861" max="15861" width="12.125" style="4" customWidth="1"/>
    <col min="15862" max="15862" width="39.75" style="4" customWidth="1"/>
    <col min="15863" max="15865" width="16.5" style="4" customWidth="1"/>
    <col min="15866" max="15866" width="12.125" style="4" customWidth="1"/>
    <col min="15867" max="15867" width="37.25" style="4" customWidth="1"/>
    <col min="15868" max="15870" width="16.5" style="4" customWidth="1"/>
    <col min="15871" max="16116" width="12.125" style="4"/>
    <col min="16117" max="16117" width="12.125" style="4" customWidth="1"/>
    <col min="16118" max="16118" width="39.75" style="4" customWidth="1"/>
    <col min="16119" max="16121" width="16.5" style="4" customWidth="1"/>
    <col min="16122" max="16122" width="12.125" style="4" customWidth="1"/>
    <col min="16123" max="16123" width="37.25" style="4" customWidth="1"/>
    <col min="16124" max="16126" width="16.5" style="4" customWidth="1"/>
    <col min="16127" max="16384" width="12.125" style="4"/>
  </cols>
  <sheetData>
    <row r="1" ht="33.95" customHeight="1" spans="1:3">
      <c r="A1" s="71" t="s">
        <v>1245</v>
      </c>
      <c r="B1" s="71"/>
      <c r="C1" s="72"/>
    </row>
    <row r="2" ht="16.9" customHeight="1" spans="1:3">
      <c r="A2" s="73" t="s">
        <v>2</v>
      </c>
      <c r="B2" s="73"/>
      <c r="C2" s="74"/>
    </row>
    <row r="3" ht="16.9" customHeight="1" spans="1:3">
      <c r="A3" s="75" t="s">
        <v>3</v>
      </c>
      <c r="B3" s="75" t="s">
        <v>4</v>
      </c>
      <c r="C3" s="76" t="s">
        <v>5</v>
      </c>
    </row>
    <row r="4" ht="16.9" customHeight="1" spans="1:3">
      <c r="A4" s="77"/>
      <c r="B4" s="75" t="s">
        <v>1246</v>
      </c>
      <c r="C4" s="78">
        <f>C5+C8</f>
        <v>37</v>
      </c>
    </row>
    <row r="5" ht="16.9" customHeight="1" spans="1:3">
      <c r="A5" s="77">
        <v>208</v>
      </c>
      <c r="B5" s="79" t="s">
        <v>453</v>
      </c>
      <c r="C5" s="80">
        <f>C6</f>
        <v>0</v>
      </c>
    </row>
    <row r="6" ht="16.9" customHeight="1" spans="1:3">
      <c r="A6" s="77">
        <v>20804</v>
      </c>
      <c r="B6" s="79" t="s">
        <v>473</v>
      </c>
      <c r="C6" s="80">
        <f>C7</f>
        <v>0</v>
      </c>
    </row>
    <row r="7" ht="16.9" customHeight="1" spans="1:3">
      <c r="A7" s="77">
        <v>2080451</v>
      </c>
      <c r="B7" s="81" t="s">
        <v>1247</v>
      </c>
      <c r="C7" s="80"/>
    </row>
    <row r="8" ht="16.9" customHeight="1" spans="1:3">
      <c r="A8" s="77">
        <v>223</v>
      </c>
      <c r="B8" s="79" t="s">
        <v>1246</v>
      </c>
      <c r="C8" s="78">
        <f>C9+C20+C29+C31</f>
        <v>37</v>
      </c>
    </row>
    <row r="9" ht="16.9" customHeight="1" spans="1:3">
      <c r="A9" s="82">
        <v>22301</v>
      </c>
      <c r="B9" s="79" t="s">
        <v>1248</v>
      </c>
      <c r="C9" s="80">
        <f>SUM(C10:C19)</f>
        <v>37</v>
      </c>
    </row>
    <row r="10" ht="16.9" customHeight="1" spans="1:3">
      <c r="A10" s="77">
        <v>2230101</v>
      </c>
      <c r="B10" s="81" t="s">
        <v>1249</v>
      </c>
      <c r="C10" s="80"/>
    </row>
    <row r="11" ht="16.9" customHeight="1" spans="1:3">
      <c r="A11" s="77">
        <v>2230102</v>
      </c>
      <c r="B11" s="81" t="s">
        <v>1250</v>
      </c>
      <c r="C11" s="80"/>
    </row>
    <row r="12" ht="16.9" customHeight="1" spans="1:3">
      <c r="A12" s="77">
        <v>2230103</v>
      </c>
      <c r="B12" s="81" t="s">
        <v>1251</v>
      </c>
      <c r="C12" s="80"/>
    </row>
    <row r="13" ht="16.9" customHeight="1" spans="1:3">
      <c r="A13" s="77">
        <v>2230104</v>
      </c>
      <c r="B13" s="81" t="s">
        <v>1252</v>
      </c>
      <c r="C13" s="80"/>
    </row>
    <row r="14" ht="16.9" customHeight="1" spans="1:3">
      <c r="A14" s="77">
        <v>2230105</v>
      </c>
      <c r="B14" s="81" t="s">
        <v>1240</v>
      </c>
      <c r="C14" s="80">
        <v>25</v>
      </c>
    </row>
    <row r="15" ht="16.9" customHeight="1" spans="1:3">
      <c r="A15" s="77">
        <v>2230106</v>
      </c>
      <c r="B15" s="81" t="s">
        <v>1253</v>
      </c>
      <c r="C15" s="80"/>
    </row>
    <row r="16" ht="16.9" customHeight="1" spans="1:3">
      <c r="A16" s="77">
        <v>2230107</v>
      </c>
      <c r="B16" s="81" t="s">
        <v>1254</v>
      </c>
      <c r="C16" s="80"/>
    </row>
    <row r="17" ht="16.9" customHeight="1" spans="1:3">
      <c r="A17" s="77">
        <v>2230108</v>
      </c>
      <c r="B17" s="81" t="s">
        <v>1255</v>
      </c>
      <c r="C17" s="80"/>
    </row>
    <row r="18" ht="16.9" customHeight="1" spans="1:3">
      <c r="A18" s="77">
        <v>2230109</v>
      </c>
      <c r="B18" s="83" t="s">
        <v>1256</v>
      </c>
      <c r="C18" s="80"/>
    </row>
    <row r="19" ht="16.9" customHeight="1" spans="1:3">
      <c r="A19" s="77">
        <v>2230199</v>
      </c>
      <c r="B19" s="81" t="s">
        <v>1241</v>
      </c>
      <c r="C19" s="80">
        <v>12</v>
      </c>
    </row>
    <row r="20" ht="16.9" customHeight="1" spans="1:3">
      <c r="A20" s="77">
        <v>22302</v>
      </c>
      <c r="B20" s="79" t="s">
        <v>1257</v>
      </c>
      <c r="C20" s="78">
        <f>SUM(C21:C28)</f>
        <v>0</v>
      </c>
    </row>
    <row r="21" ht="16.9" customHeight="1" spans="1:3">
      <c r="A21" s="77">
        <v>2230201</v>
      </c>
      <c r="B21" s="81" t="s">
        <v>1258</v>
      </c>
      <c r="C21" s="80"/>
    </row>
    <row r="22" ht="16.9" customHeight="1" spans="1:3">
      <c r="A22" s="84">
        <v>2230202</v>
      </c>
      <c r="B22" s="85" t="s">
        <v>1259</v>
      </c>
      <c r="C22" s="86"/>
    </row>
    <row r="23" ht="16.9" customHeight="1" spans="1:3">
      <c r="A23" s="77">
        <v>2230203</v>
      </c>
      <c r="B23" s="81" t="s">
        <v>1260</v>
      </c>
      <c r="C23" s="80"/>
    </row>
    <row r="24" ht="16.9" customHeight="1" spans="1:3">
      <c r="A24" s="77">
        <v>2230204</v>
      </c>
      <c r="B24" s="81" t="s">
        <v>1261</v>
      </c>
      <c r="C24" s="80"/>
    </row>
    <row r="25" ht="16.9" customHeight="1" spans="1:3">
      <c r="A25" s="77">
        <v>2230205</v>
      </c>
      <c r="B25" s="81" t="s">
        <v>1262</v>
      </c>
      <c r="C25" s="80"/>
    </row>
    <row r="26" ht="16.9" customHeight="1" spans="1:3">
      <c r="A26" s="77">
        <v>2230206</v>
      </c>
      <c r="B26" s="81" t="s">
        <v>1263</v>
      </c>
      <c r="C26" s="80"/>
    </row>
    <row r="27" ht="16.9" customHeight="1" spans="1:3">
      <c r="A27" s="77">
        <v>2230208</v>
      </c>
      <c r="B27" s="81" t="s">
        <v>1264</v>
      </c>
      <c r="C27" s="80"/>
    </row>
    <row r="28" ht="16.9" customHeight="1" spans="1:3">
      <c r="A28" s="77">
        <v>2230299</v>
      </c>
      <c r="B28" s="81" t="s">
        <v>1265</v>
      </c>
      <c r="C28" s="80"/>
    </row>
    <row r="29" ht="16.9" customHeight="1" spans="1:3">
      <c r="A29" s="77">
        <v>22303</v>
      </c>
      <c r="B29" s="79" t="s">
        <v>1266</v>
      </c>
      <c r="C29" s="78">
        <f>C30</f>
        <v>0</v>
      </c>
    </row>
    <row r="30" ht="16.9" customHeight="1" spans="1:3">
      <c r="A30" s="77">
        <v>2230301</v>
      </c>
      <c r="B30" s="81" t="s">
        <v>1267</v>
      </c>
      <c r="C30" s="80"/>
    </row>
    <row r="31" ht="16.9" customHeight="1" spans="1:3">
      <c r="A31" s="77">
        <v>22399</v>
      </c>
      <c r="B31" s="79" t="s">
        <v>1268</v>
      </c>
      <c r="C31" s="78">
        <f>C32</f>
        <v>0</v>
      </c>
    </row>
    <row r="32" ht="16.9" customHeight="1" spans="1:3">
      <c r="A32" s="77">
        <v>2239999</v>
      </c>
      <c r="B32" s="81" t="s">
        <v>1269</v>
      </c>
      <c r="C32" s="80"/>
    </row>
  </sheetData>
  <mergeCells count="2">
    <mergeCell ref="A1:C1"/>
    <mergeCell ref="A2:C2"/>
  </mergeCells>
  <dataValidations count="1">
    <dataValidation type="decimal" operator="between" allowBlank="1" showInputMessage="1" showErrorMessage="1" sqref="C4:C32">
      <formula1>-99999999999999</formula1>
      <formula2>99999999999999</formula2>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C23" sqref="C23"/>
    </sheetView>
  </sheetViews>
  <sheetFormatPr defaultColWidth="12.125" defaultRowHeight="15.6" customHeight="1" outlineLevelCol="3"/>
  <cols>
    <col min="1" max="1" width="34.25" style="52" customWidth="1"/>
    <col min="2" max="2" width="26" style="53" customWidth="1"/>
    <col min="3" max="3" width="34.25" style="52" customWidth="1"/>
    <col min="4" max="4" width="26" style="54" customWidth="1"/>
    <col min="5" max="256" width="12.125" style="52"/>
    <col min="257" max="257" width="34.25" style="52" customWidth="1"/>
    <col min="258" max="258" width="26" style="52" customWidth="1"/>
    <col min="259" max="259" width="34.25" style="52" customWidth="1"/>
    <col min="260" max="260" width="26" style="52" customWidth="1"/>
    <col min="261" max="512" width="12.125" style="52"/>
    <col min="513" max="513" width="34.25" style="52" customWidth="1"/>
    <col min="514" max="514" width="26" style="52" customWidth="1"/>
    <col min="515" max="515" width="34.25" style="52" customWidth="1"/>
    <col min="516" max="516" width="26" style="52" customWidth="1"/>
    <col min="517" max="768" width="12.125" style="52"/>
    <col min="769" max="769" width="34.25" style="52" customWidth="1"/>
    <col min="770" max="770" width="26" style="52" customWidth="1"/>
    <col min="771" max="771" width="34.25" style="52" customWidth="1"/>
    <col min="772" max="772" width="26" style="52" customWidth="1"/>
    <col min="773" max="1024" width="12.125" style="52"/>
    <col min="1025" max="1025" width="34.25" style="52" customWidth="1"/>
    <col min="1026" max="1026" width="26" style="52" customWidth="1"/>
    <col min="1027" max="1027" width="34.25" style="52" customWidth="1"/>
    <col min="1028" max="1028" width="26" style="52" customWidth="1"/>
    <col min="1029" max="1280" width="12.125" style="52"/>
    <col min="1281" max="1281" width="34.25" style="52" customWidth="1"/>
    <col min="1282" max="1282" width="26" style="52" customWidth="1"/>
    <col min="1283" max="1283" width="34.25" style="52" customWidth="1"/>
    <col min="1284" max="1284" width="26" style="52" customWidth="1"/>
    <col min="1285" max="1536" width="12.125" style="52"/>
    <col min="1537" max="1537" width="34.25" style="52" customWidth="1"/>
    <col min="1538" max="1538" width="26" style="52" customWidth="1"/>
    <col min="1539" max="1539" width="34.25" style="52" customWidth="1"/>
    <col min="1540" max="1540" width="26" style="52" customWidth="1"/>
    <col min="1541" max="1792" width="12.125" style="52"/>
    <col min="1793" max="1793" width="34.25" style="52" customWidth="1"/>
    <col min="1794" max="1794" width="26" style="52" customWidth="1"/>
    <col min="1795" max="1795" width="34.25" style="52" customWidth="1"/>
    <col min="1796" max="1796" width="26" style="52" customWidth="1"/>
    <col min="1797" max="2048" width="12.125" style="52"/>
    <col min="2049" max="2049" width="34.25" style="52" customWidth="1"/>
    <col min="2050" max="2050" width="26" style="52" customWidth="1"/>
    <col min="2051" max="2051" width="34.25" style="52" customWidth="1"/>
    <col min="2052" max="2052" width="26" style="52" customWidth="1"/>
    <col min="2053" max="2304" width="12.125" style="52"/>
    <col min="2305" max="2305" width="34.25" style="52" customWidth="1"/>
    <col min="2306" max="2306" width="26" style="52" customWidth="1"/>
    <col min="2307" max="2307" width="34.25" style="52" customWidth="1"/>
    <col min="2308" max="2308" width="26" style="52" customWidth="1"/>
    <col min="2309" max="2560" width="12.125" style="52"/>
    <col min="2561" max="2561" width="34.25" style="52" customWidth="1"/>
    <col min="2562" max="2562" width="26" style="52" customWidth="1"/>
    <col min="2563" max="2563" width="34.25" style="52" customWidth="1"/>
    <col min="2564" max="2564" width="26" style="52" customWidth="1"/>
    <col min="2565" max="2816" width="12.125" style="52"/>
    <col min="2817" max="2817" width="34.25" style="52" customWidth="1"/>
    <col min="2818" max="2818" width="26" style="52" customWidth="1"/>
    <col min="2819" max="2819" width="34.25" style="52" customWidth="1"/>
    <col min="2820" max="2820" width="26" style="52" customWidth="1"/>
    <col min="2821" max="3072" width="12.125" style="52"/>
    <col min="3073" max="3073" width="34.25" style="52" customWidth="1"/>
    <col min="3074" max="3074" width="26" style="52" customWidth="1"/>
    <col min="3075" max="3075" width="34.25" style="52" customWidth="1"/>
    <col min="3076" max="3076" width="26" style="52" customWidth="1"/>
    <col min="3077" max="3328" width="12.125" style="52"/>
    <col min="3329" max="3329" width="34.25" style="52" customWidth="1"/>
    <col min="3330" max="3330" width="26" style="52" customWidth="1"/>
    <col min="3331" max="3331" width="34.25" style="52" customWidth="1"/>
    <col min="3332" max="3332" width="26" style="52" customWidth="1"/>
    <col min="3333" max="3584" width="12.125" style="52"/>
    <col min="3585" max="3585" width="34.25" style="52" customWidth="1"/>
    <col min="3586" max="3586" width="26" style="52" customWidth="1"/>
    <col min="3587" max="3587" width="34.25" style="52" customWidth="1"/>
    <col min="3588" max="3588" width="26" style="52" customWidth="1"/>
    <col min="3589" max="3840" width="12.125" style="52"/>
    <col min="3841" max="3841" width="34.25" style="52" customWidth="1"/>
    <col min="3842" max="3842" width="26" style="52" customWidth="1"/>
    <col min="3843" max="3843" width="34.25" style="52" customWidth="1"/>
    <col min="3844" max="3844" width="26" style="52" customWidth="1"/>
    <col min="3845" max="4096" width="12.125" style="52"/>
    <col min="4097" max="4097" width="34.25" style="52" customWidth="1"/>
    <col min="4098" max="4098" width="26" style="52" customWidth="1"/>
    <col min="4099" max="4099" width="34.25" style="52" customWidth="1"/>
    <col min="4100" max="4100" width="26" style="52" customWidth="1"/>
    <col min="4101" max="4352" width="12.125" style="52"/>
    <col min="4353" max="4353" width="34.25" style="52" customWidth="1"/>
    <col min="4354" max="4354" width="26" style="52" customWidth="1"/>
    <col min="4355" max="4355" width="34.25" style="52" customWidth="1"/>
    <col min="4356" max="4356" width="26" style="52" customWidth="1"/>
    <col min="4357" max="4608" width="12.125" style="52"/>
    <col min="4609" max="4609" width="34.25" style="52" customWidth="1"/>
    <col min="4610" max="4610" width="26" style="52" customWidth="1"/>
    <col min="4611" max="4611" width="34.25" style="52" customWidth="1"/>
    <col min="4612" max="4612" width="26" style="52" customWidth="1"/>
    <col min="4613" max="4864" width="12.125" style="52"/>
    <col min="4865" max="4865" width="34.25" style="52" customWidth="1"/>
    <col min="4866" max="4866" width="26" style="52" customWidth="1"/>
    <col min="4867" max="4867" width="34.25" style="52" customWidth="1"/>
    <col min="4868" max="4868" width="26" style="52" customWidth="1"/>
    <col min="4869" max="5120" width="12.125" style="52"/>
    <col min="5121" max="5121" width="34.25" style="52" customWidth="1"/>
    <col min="5122" max="5122" width="26" style="52" customWidth="1"/>
    <col min="5123" max="5123" width="34.25" style="52" customWidth="1"/>
    <col min="5124" max="5124" width="26" style="52" customWidth="1"/>
    <col min="5125" max="5376" width="12.125" style="52"/>
    <col min="5377" max="5377" width="34.25" style="52" customWidth="1"/>
    <col min="5378" max="5378" width="26" style="52" customWidth="1"/>
    <col min="5379" max="5379" width="34.25" style="52" customWidth="1"/>
    <col min="5380" max="5380" width="26" style="52" customWidth="1"/>
    <col min="5381" max="5632" width="12.125" style="52"/>
    <col min="5633" max="5633" width="34.25" style="52" customWidth="1"/>
    <col min="5634" max="5634" width="26" style="52" customWidth="1"/>
    <col min="5635" max="5635" width="34.25" style="52" customWidth="1"/>
    <col min="5636" max="5636" width="26" style="52" customWidth="1"/>
    <col min="5637" max="5888" width="12.125" style="52"/>
    <col min="5889" max="5889" width="34.25" style="52" customWidth="1"/>
    <col min="5890" max="5890" width="26" style="52" customWidth="1"/>
    <col min="5891" max="5891" width="34.25" style="52" customWidth="1"/>
    <col min="5892" max="5892" width="26" style="52" customWidth="1"/>
    <col min="5893" max="6144" width="12.125" style="52"/>
    <col min="6145" max="6145" width="34.25" style="52" customWidth="1"/>
    <col min="6146" max="6146" width="26" style="52" customWidth="1"/>
    <col min="6147" max="6147" width="34.25" style="52" customWidth="1"/>
    <col min="6148" max="6148" width="26" style="52" customWidth="1"/>
    <col min="6149" max="6400" width="12.125" style="52"/>
    <col min="6401" max="6401" width="34.25" style="52" customWidth="1"/>
    <col min="6402" max="6402" width="26" style="52" customWidth="1"/>
    <col min="6403" max="6403" width="34.25" style="52" customWidth="1"/>
    <col min="6404" max="6404" width="26" style="52" customWidth="1"/>
    <col min="6405" max="6656" width="12.125" style="52"/>
    <col min="6657" max="6657" width="34.25" style="52" customWidth="1"/>
    <col min="6658" max="6658" width="26" style="52" customWidth="1"/>
    <col min="6659" max="6659" width="34.25" style="52" customWidth="1"/>
    <col min="6660" max="6660" width="26" style="52" customWidth="1"/>
    <col min="6661" max="6912" width="12.125" style="52"/>
    <col min="6913" max="6913" width="34.25" style="52" customWidth="1"/>
    <col min="6914" max="6914" width="26" style="52" customWidth="1"/>
    <col min="6915" max="6915" width="34.25" style="52" customWidth="1"/>
    <col min="6916" max="6916" width="26" style="52" customWidth="1"/>
    <col min="6917" max="7168" width="12.125" style="52"/>
    <col min="7169" max="7169" width="34.25" style="52" customWidth="1"/>
    <col min="7170" max="7170" width="26" style="52" customWidth="1"/>
    <col min="7171" max="7171" width="34.25" style="52" customWidth="1"/>
    <col min="7172" max="7172" width="26" style="52" customWidth="1"/>
    <col min="7173" max="7424" width="12.125" style="52"/>
    <col min="7425" max="7425" width="34.25" style="52" customWidth="1"/>
    <col min="7426" max="7426" width="26" style="52" customWidth="1"/>
    <col min="7427" max="7427" width="34.25" style="52" customWidth="1"/>
    <col min="7428" max="7428" width="26" style="52" customWidth="1"/>
    <col min="7429" max="7680" width="12.125" style="52"/>
    <col min="7681" max="7681" width="34.25" style="52" customWidth="1"/>
    <col min="7682" max="7682" width="26" style="52" customWidth="1"/>
    <col min="7683" max="7683" width="34.25" style="52" customWidth="1"/>
    <col min="7684" max="7684" width="26" style="52" customWidth="1"/>
    <col min="7685" max="7936" width="12.125" style="52"/>
    <col min="7937" max="7937" width="34.25" style="52" customWidth="1"/>
    <col min="7938" max="7938" width="26" style="52" customWidth="1"/>
    <col min="7939" max="7939" width="34.25" style="52" customWidth="1"/>
    <col min="7940" max="7940" width="26" style="52" customWidth="1"/>
    <col min="7941" max="8192" width="12.125" style="52"/>
    <col min="8193" max="8193" width="34.25" style="52" customWidth="1"/>
    <col min="8194" max="8194" width="26" style="52" customWidth="1"/>
    <col min="8195" max="8195" width="34.25" style="52" customWidth="1"/>
    <col min="8196" max="8196" width="26" style="52" customWidth="1"/>
    <col min="8197" max="8448" width="12.125" style="52"/>
    <col min="8449" max="8449" width="34.25" style="52" customWidth="1"/>
    <col min="8450" max="8450" width="26" style="52" customWidth="1"/>
    <col min="8451" max="8451" width="34.25" style="52" customWidth="1"/>
    <col min="8452" max="8452" width="26" style="52" customWidth="1"/>
    <col min="8453" max="8704" width="12.125" style="52"/>
    <col min="8705" max="8705" width="34.25" style="52" customWidth="1"/>
    <col min="8706" max="8706" width="26" style="52" customWidth="1"/>
    <col min="8707" max="8707" width="34.25" style="52" customWidth="1"/>
    <col min="8708" max="8708" width="26" style="52" customWidth="1"/>
    <col min="8709" max="8960" width="12.125" style="52"/>
    <col min="8961" max="8961" width="34.25" style="52" customWidth="1"/>
    <col min="8962" max="8962" width="26" style="52" customWidth="1"/>
    <col min="8963" max="8963" width="34.25" style="52" customWidth="1"/>
    <col min="8964" max="8964" width="26" style="52" customWidth="1"/>
    <col min="8965" max="9216" width="12.125" style="52"/>
    <col min="9217" max="9217" width="34.25" style="52" customWidth="1"/>
    <col min="9218" max="9218" width="26" style="52" customWidth="1"/>
    <col min="9219" max="9219" width="34.25" style="52" customWidth="1"/>
    <col min="9220" max="9220" width="26" style="52" customWidth="1"/>
    <col min="9221" max="9472" width="12.125" style="52"/>
    <col min="9473" max="9473" width="34.25" style="52" customWidth="1"/>
    <col min="9474" max="9474" width="26" style="52" customWidth="1"/>
    <col min="9475" max="9475" width="34.25" style="52" customWidth="1"/>
    <col min="9476" max="9476" width="26" style="52" customWidth="1"/>
    <col min="9477" max="9728" width="12.125" style="52"/>
    <col min="9729" max="9729" width="34.25" style="52" customWidth="1"/>
    <col min="9730" max="9730" width="26" style="52" customWidth="1"/>
    <col min="9731" max="9731" width="34.25" style="52" customWidth="1"/>
    <col min="9732" max="9732" width="26" style="52" customWidth="1"/>
    <col min="9733" max="9984" width="12.125" style="52"/>
    <col min="9985" max="9985" width="34.25" style="52" customWidth="1"/>
    <col min="9986" max="9986" width="26" style="52" customWidth="1"/>
    <col min="9987" max="9987" width="34.25" style="52" customWidth="1"/>
    <col min="9988" max="9988" width="26" style="52" customWidth="1"/>
    <col min="9989" max="10240" width="12.125" style="52"/>
    <col min="10241" max="10241" width="34.25" style="52" customWidth="1"/>
    <col min="10242" max="10242" width="26" style="52" customWidth="1"/>
    <col min="10243" max="10243" width="34.25" style="52" customWidth="1"/>
    <col min="10244" max="10244" width="26" style="52" customWidth="1"/>
    <col min="10245" max="10496" width="12.125" style="52"/>
    <col min="10497" max="10497" width="34.25" style="52" customWidth="1"/>
    <col min="10498" max="10498" width="26" style="52" customWidth="1"/>
    <col min="10499" max="10499" width="34.25" style="52" customWidth="1"/>
    <col min="10500" max="10500" width="26" style="52" customWidth="1"/>
    <col min="10501" max="10752" width="12.125" style="52"/>
    <col min="10753" max="10753" width="34.25" style="52" customWidth="1"/>
    <col min="10754" max="10754" width="26" style="52" customWidth="1"/>
    <col min="10755" max="10755" width="34.25" style="52" customWidth="1"/>
    <col min="10756" max="10756" width="26" style="52" customWidth="1"/>
    <col min="10757" max="11008" width="12.125" style="52"/>
    <col min="11009" max="11009" width="34.25" style="52" customWidth="1"/>
    <col min="11010" max="11010" width="26" style="52" customWidth="1"/>
    <col min="11011" max="11011" width="34.25" style="52" customWidth="1"/>
    <col min="11012" max="11012" width="26" style="52" customWidth="1"/>
    <col min="11013" max="11264" width="12.125" style="52"/>
    <col min="11265" max="11265" width="34.25" style="52" customWidth="1"/>
    <col min="11266" max="11266" width="26" style="52" customWidth="1"/>
    <col min="11267" max="11267" width="34.25" style="52" customWidth="1"/>
    <col min="11268" max="11268" width="26" style="52" customWidth="1"/>
    <col min="11269" max="11520" width="12.125" style="52"/>
    <col min="11521" max="11521" width="34.25" style="52" customWidth="1"/>
    <col min="11522" max="11522" width="26" style="52" customWidth="1"/>
    <col min="11523" max="11523" width="34.25" style="52" customWidth="1"/>
    <col min="11524" max="11524" width="26" style="52" customWidth="1"/>
    <col min="11525" max="11776" width="12.125" style="52"/>
    <col min="11777" max="11777" width="34.25" style="52" customWidth="1"/>
    <col min="11778" max="11778" width="26" style="52" customWidth="1"/>
    <col min="11779" max="11779" width="34.25" style="52" customWidth="1"/>
    <col min="11780" max="11780" width="26" style="52" customWidth="1"/>
    <col min="11781" max="12032" width="12.125" style="52"/>
    <col min="12033" max="12033" width="34.25" style="52" customWidth="1"/>
    <col min="12034" max="12034" width="26" style="52" customWidth="1"/>
    <col min="12035" max="12035" width="34.25" style="52" customWidth="1"/>
    <col min="12036" max="12036" width="26" style="52" customWidth="1"/>
    <col min="12037" max="12288" width="12.125" style="52"/>
    <col min="12289" max="12289" width="34.25" style="52" customWidth="1"/>
    <col min="12290" max="12290" width="26" style="52" customWidth="1"/>
    <col min="12291" max="12291" width="34.25" style="52" customWidth="1"/>
    <col min="12292" max="12292" width="26" style="52" customWidth="1"/>
    <col min="12293" max="12544" width="12.125" style="52"/>
    <col min="12545" max="12545" width="34.25" style="52" customWidth="1"/>
    <col min="12546" max="12546" width="26" style="52" customWidth="1"/>
    <col min="12547" max="12547" width="34.25" style="52" customWidth="1"/>
    <col min="12548" max="12548" width="26" style="52" customWidth="1"/>
    <col min="12549" max="12800" width="12.125" style="52"/>
    <col min="12801" max="12801" width="34.25" style="52" customWidth="1"/>
    <col min="12802" max="12802" width="26" style="52" customWidth="1"/>
    <col min="12803" max="12803" width="34.25" style="52" customWidth="1"/>
    <col min="12804" max="12804" width="26" style="52" customWidth="1"/>
    <col min="12805" max="13056" width="12.125" style="52"/>
    <col min="13057" max="13057" width="34.25" style="52" customWidth="1"/>
    <col min="13058" max="13058" width="26" style="52" customWidth="1"/>
    <col min="13059" max="13059" width="34.25" style="52" customWidth="1"/>
    <col min="13060" max="13060" width="26" style="52" customWidth="1"/>
    <col min="13061" max="13312" width="12.125" style="52"/>
    <col min="13313" max="13313" width="34.25" style="52" customWidth="1"/>
    <col min="13314" max="13314" width="26" style="52" customWidth="1"/>
    <col min="13315" max="13315" width="34.25" style="52" customWidth="1"/>
    <col min="13316" max="13316" width="26" style="52" customWidth="1"/>
    <col min="13317" max="13568" width="12.125" style="52"/>
    <col min="13569" max="13569" width="34.25" style="52" customWidth="1"/>
    <col min="13570" max="13570" width="26" style="52" customWidth="1"/>
    <col min="13571" max="13571" width="34.25" style="52" customWidth="1"/>
    <col min="13572" max="13572" width="26" style="52" customWidth="1"/>
    <col min="13573" max="13824" width="12.125" style="52"/>
    <col min="13825" max="13825" width="34.25" style="52" customWidth="1"/>
    <col min="13826" max="13826" width="26" style="52" customWidth="1"/>
    <col min="13827" max="13827" width="34.25" style="52" customWidth="1"/>
    <col min="13828" max="13828" width="26" style="52" customWidth="1"/>
    <col min="13829" max="14080" width="12.125" style="52"/>
    <col min="14081" max="14081" width="34.25" style="52" customWidth="1"/>
    <col min="14082" max="14082" width="26" style="52" customWidth="1"/>
    <col min="14083" max="14083" width="34.25" style="52" customWidth="1"/>
    <col min="14084" max="14084" width="26" style="52" customWidth="1"/>
    <col min="14085" max="14336" width="12.125" style="52"/>
    <col min="14337" max="14337" width="34.25" style="52" customWidth="1"/>
    <col min="14338" max="14338" width="26" style="52" customWidth="1"/>
    <col min="14339" max="14339" width="34.25" style="52" customWidth="1"/>
    <col min="14340" max="14340" width="26" style="52" customWidth="1"/>
    <col min="14341" max="14592" width="12.125" style="52"/>
    <col min="14593" max="14593" width="34.25" style="52" customWidth="1"/>
    <col min="14594" max="14594" width="26" style="52" customWidth="1"/>
    <col min="14595" max="14595" width="34.25" style="52" customWidth="1"/>
    <col min="14596" max="14596" width="26" style="52" customWidth="1"/>
    <col min="14597" max="14848" width="12.125" style="52"/>
    <col min="14849" max="14849" width="34.25" style="52" customWidth="1"/>
    <col min="14850" max="14850" width="26" style="52" customWidth="1"/>
    <col min="14851" max="14851" width="34.25" style="52" customWidth="1"/>
    <col min="14852" max="14852" width="26" style="52" customWidth="1"/>
    <col min="14853" max="15104" width="12.125" style="52"/>
    <col min="15105" max="15105" width="34.25" style="52" customWidth="1"/>
    <col min="15106" max="15106" width="26" style="52" customWidth="1"/>
    <col min="15107" max="15107" width="34.25" style="52" customWidth="1"/>
    <col min="15108" max="15108" width="26" style="52" customWidth="1"/>
    <col min="15109" max="15360" width="12.125" style="52"/>
    <col min="15361" max="15361" width="34.25" style="52" customWidth="1"/>
    <col min="15362" max="15362" width="26" style="52" customWidth="1"/>
    <col min="15363" max="15363" width="34.25" style="52" customWidth="1"/>
    <col min="15364" max="15364" width="26" style="52" customWidth="1"/>
    <col min="15365" max="15616" width="12.125" style="52"/>
    <col min="15617" max="15617" width="34.25" style="52" customWidth="1"/>
    <col min="15618" max="15618" width="26" style="52" customWidth="1"/>
    <col min="15619" max="15619" width="34.25" style="52" customWidth="1"/>
    <col min="15620" max="15620" width="26" style="52" customWidth="1"/>
    <col min="15621" max="15872" width="12.125" style="52"/>
    <col min="15873" max="15873" width="34.25" style="52" customWidth="1"/>
    <col min="15874" max="15874" width="26" style="52" customWidth="1"/>
    <col min="15875" max="15875" width="34.25" style="52" customWidth="1"/>
    <col min="15876" max="15876" width="26" style="52" customWidth="1"/>
    <col min="15877" max="16128" width="12.125" style="52"/>
    <col min="16129" max="16129" width="34.25" style="52" customWidth="1"/>
    <col min="16130" max="16130" width="26" style="52" customWidth="1"/>
    <col min="16131" max="16131" width="34.25" style="52" customWidth="1"/>
    <col min="16132" max="16132" width="26" style="52" customWidth="1"/>
    <col min="16133" max="16384" width="12.125" style="52"/>
  </cols>
  <sheetData>
    <row r="1" ht="33.95" customHeight="1" spans="1:4">
      <c r="A1" s="55" t="s">
        <v>1270</v>
      </c>
      <c r="B1" s="56"/>
      <c r="C1" s="55"/>
      <c r="D1" s="57"/>
    </row>
    <row r="2" ht="17.1" customHeight="1" spans="1:4">
      <c r="A2" s="58"/>
      <c r="B2" s="59"/>
      <c r="C2" s="58"/>
      <c r="D2" s="60"/>
    </row>
    <row r="3" ht="17.1" customHeight="1" spans="1:4">
      <c r="A3" s="58" t="s">
        <v>2</v>
      </c>
      <c r="B3" s="59"/>
      <c r="C3" s="58"/>
      <c r="D3" s="60"/>
    </row>
    <row r="4" ht="30" customHeight="1" spans="1:4">
      <c r="A4" s="61" t="s">
        <v>1157</v>
      </c>
      <c r="B4" s="62" t="s">
        <v>5</v>
      </c>
      <c r="C4" s="61" t="s">
        <v>1157</v>
      </c>
      <c r="D4" s="63" t="s">
        <v>5</v>
      </c>
    </row>
    <row r="5" ht="30" customHeight="1" spans="1:4">
      <c r="A5" s="64" t="s">
        <v>1271</v>
      </c>
      <c r="B5" s="65">
        <f>'[1]L14'!E5</f>
        <v>0</v>
      </c>
      <c r="C5" s="64" t="s">
        <v>1246</v>
      </c>
      <c r="D5" s="66">
        <f>'[1]L14'!J5</f>
        <v>0</v>
      </c>
    </row>
    <row r="6" ht="30" customHeight="1" spans="1:4">
      <c r="A6" s="64" t="s">
        <v>1272</v>
      </c>
      <c r="B6" s="67">
        <v>0</v>
      </c>
      <c r="C6" s="64" t="s">
        <v>1273</v>
      </c>
      <c r="D6" s="68">
        <v>0</v>
      </c>
    </row>
    <row r="7" ht="30" customHeight="1" spans="1:4">
      <c r="A7" s="64" t="s">
        <v>1274</v>
      </c>
      <c r="B7" s="67">
        <v>0</v>
      </c>
      <c r="C7" s="64" t="s">
        <v>1275</v>
      </c>
      <c r="D7" s="68">
        <v>0</v>
      </c>
    </row>
    <row r="8" ht="30" customHeight="1" spans="1:4">
      <c r="A8" s="64" t="s">
        <v>1276</v>
      </c>
      <c r="B8" s="65">
        <v>0</v>
      </c>
      <c r="C8" s="64" t="s">
        <v>1277</v>
      </c>
      <c r="D8" s="66">
        <v>0</v>
      </c>
    </row>
    <row r="9" ht="30" customHeight="1" spans="1:4">
      <c r="A9" s="64" t="s">
        <v>1278</v>
      </c>
      <c r="B9" s="67">
        <v>0</v>
      </c>
      <c r="C9" s="64" t="s">
        <v>1279</v>
      </c>
      <c r="D9" s="68">
        <v>0</v>
      </c>
    </row>
    <row r="10" ht="30" customHeight="1" spans="1:4">
      <c r="A10" s="64" t="s">
        <v>1280</v>
      </c>
      <c r="B10" s="67">
        <v>0</v>
      </c>
      <c r="C10" s="64" t="s">
        <v>1281</v>
      </c>
      <c r="D10" s="68">
        <v>0</v>
      </c>
    </row>
    <row r="11" ht="30" customHeight="1" spans="1:4">
      <c r="A11" s="64"/>
      <c r="B11" s="65"/>
      <c r="C11" s="64" t="s">
        <v>1282</v>
      </c>
      <c r="D11" s="66">
        <f>B12-SUM(D5:D10)</f>
        <v>0</v>
      </c>
    </row>
    <row r="12" ht="30" customHeight="1" spans="1:4">
      <c r="A12" s="61" t="s">
        <v>1283</v>
      </c>
      <c r="B12" s="65">
        <v>0</v>
      </c>
      <c r="C12" s="61" t="s">
        <v>75</v>
      </c>
      <c r="D12" s="66">
        <f>SUM(D5:D11)</f>
        <v>0</v>
      </c>
    </row>
    <row r="13" ht="30" customHeight="1" spans="1:4">
      <c r="A13" s="69" t="s">
        <v>1284</v>
      </c>
      <c r="B13" s="69"/>
      <c r="C13" s="69"/>
      <c r="D13" s="69"/>
    </row>
  </sheetData>
  <mergeCells count="4">
    <mergeCell ref="A1:D1"/>
    <mergeCell ref="A2:D2"/>
    <mergeCell ref="A3:D3"/>
    <mergeCell ref="A13:D1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D18" sqref="D18"/>
    </sheetView>
  </sheetViews>
  <sheetFormatPr defaultColWidth="9" defaultRowHeight="14.25" outlineLevelCol="1"/>
  <cols>
    <col min="1" max="1" width="51" style="17" customWidth="1"/>
    <col min="2" max="2" width="25.375" style="34" customWidth="1"/>
  </cols>
  <sheetData>
    <row r="1" ht="38.25" customHeight="1" spans="1:2">
      <c r="A1" s="35" t="s">
        <v>1285</v>
      </c>
      <c r="B1" s="36"/>
    </row>
    <row r="2" ht="24.95" customHeight="1" spans="1:2">
      <c r="A2" s="20"/>
      <c r="B2" s="37" t="s">
        <v>2</v>
      </c>
    </row>
    <row r="3" ht="21.95" customHeight="1" spans="1:2">
      <c r="A3" s="38" t="s">
        <v>1157</v>
      </c>
      <c r="B3" s="39" t="s">
        <v>1286</v>
      </c>
    </row>
    <row r="4" ht="21.95" customHeight="1" spans="1:2">
      <c r="A4" s="40" t="s">
        <v>1287</v>
      </c>
      <c r="B4" s="41">
        <f>SUM(B5+B13)</f>
        <v>23563</v>
      </c>
    </row>
    <row r="5" ht="21.95" customHeight="1" spans="1:2">
      <c r="A5" s="42" t="s">
        <v>1288</v>
      </c>
      <c r="B5" s="41">
        <f>SUM(B6:B12)</f>
        <v>4260</v>
      </c>
    </row>
    <row r="6" ht="21.95" customHeight="1" spans="1:2">
      <c r="A6" s="43" t="s">
        <v>1289</v>
      </c>
      <c r="B6" s="44">
        <v>2812</v>
      </c>
    </row>
    <row r="7" ht="21.95" customHeight="1" spans="1:2">
      <c r="A7" s="43" t="s">
        <v>1290</v>
      </c>
      <c r="B7" s="44">
        <v>961</v>
      </c>
    </row>
    <row r="8" ht="21.95" customHeight="1" spans="1:2">
      <c r="A8" s="43" t="s">
        <v>1291</v>
      </c>
      <c r="B8" s="44">
        <v>58</v>
      </c>
    </row>
    <row r="9" ht="21.95" customHeight="1" spans="1:2">
      <c r="A9" s="43" t="s">
        <v>1292</v>
      </c>
      <c r="B9" s="44">
        <v>66</v>
      </c>
    </row>
    <row r="10" ht="21.95" customHeight="1" spans="1:2">
      <c r="A10" s="43" t="s">
        <v>1293</v>
      </c>
      <c r="B10" s="44">
        <v>25</v>
      </c>
    </row>
    <row r="11" ht="21.95" customHeight="1" spans="1:2">
      <c r="A11" s="43" t="s">
        <v>1294</v>
      </c>
      <c r="B11" s="44">
        <v>338</v>
      </c>
    </row>
    <row r="12" ht="21.95" customHeight="1" spans="1:2">
      <c r="A12" s="43" t="s">
        <v>1295</v>
      </c>
      <c r="B12" s="45">
        <v>0</v>
      </c>
    </row>
    <row r="13" ht="21.95" customHeight="1" spans="1:2">
      <c r="A13" s="42" t="s">
        <v>1296</v>
      </c>
      <c r="B13" s="46">
        <f>SUM(B14:B20)</f>
        <v>19303</v>
      </c>
    </row>
    <row r="14" ht="21.95" customHeight="1" spans="1:2">
      <c r="A14" s="43" t="s">
        <v>1289</v>
      </c>
      <c r="B14" s="44">
        <v>10954</v>
      </c>
    </row>
    <row r="15" ht="21.95" customHeight="1" spans="1:2">
      <c r="A15" s="43" t="s">
        <v>1290</v>
      </c>
      <c r="B15" s="44">
        <v>8200</v>
      </c>
    </row>
    <row r="16" ht="21.95" customHeight="1" spans="1:2">
      <c r="A16" s="43" t="s">
        <v>1291</v>
      </c>
      <c r="B16" s="44">
        <v>19</v>
      </c>
    </row>
    <row r="17" ht="21.95" customHeight="1" spans="1:2">
      <c r="A17" s="43" t="s">
        <v>1292</v>
      </c>
      <c r="B17" s="44"/>
    </row>
    <row r="18" ht="21.95" customHeight="1" spans="1:2">
      <c r="A18" s="43" t="s">
        <v>1293</v>
      </c>
      <c r="B18" s="44">
        <v>130</v>
      </c>
    </row>
    <row r="19" ht="21.95" customHeight="1" spans="1:2">
      <c r="A19" s="43" t="s">
        <v>1294</v>
      </c>
      <c r="B19" s="44"/>
    </row>
    <row r="20" ht="21.95" customHeight="1" spans="1:2">
      <c r="A20" s="43" t="s">
        <v>1295</v>
      </c>
      <c r="B20" s="44"/>
    </row>
    <row r="21" ht="21.95" customHeight="1" spans="1:2">
      <c r="A21" s="40" t="s">
        <v>1297</v>
      </c>
      <c r="B21" s="47">
        <f>SUM(B22:B23)</f>
        <v>7516</v>
      </c>
    </row>
    <row r="22" ht="21.95" customHeight="1" spans="1:2">
      <c r="A22" s="48" t="s">
        <v>1298</v>
      </c>
      <c r="B22" s="49">
        <v>5199</v>
      </c>
    </row>
    <row r="23" ht="21.95" customHeight="1" spans="1:2">
      <c r="A23" s="48" t="s">
        <v>1299</v>
      </c>
      <c r="B23" s="49">
        <v>2317</v>
      </c>
    </row>
    <row r="24" ht="21.95" customHeight="1" spans="1:2">
      <c r="A24" s="50" t="s">
        <v>1300</v>
      </c>
      <c r="B24" s="51">
        <f>B4+B21</f>
        <v>31079</v>
      </c>
    </row>
  </sheetData>
  <mergeCells count="1">
    <mergeCell ref="A1:B1"/>
  </mergeCells>
  <dataValidations count="1">
    <dataValidation type="decimal" operator="between" allowBlank="1" showInputMessage="1" showErrorMessage="1" sqref="B6:B11 B14:B20">
      <formula1>-99999999999999</formula1>
      <formula2>99999999999999</formula2>
    </dataValidation>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C29" sqref="C29"/>
    </sheetView>
  </sheetViews>
  <sheetFormatPr defaultColWidth="9" defaultRowHeight="13.5" outlineLevelCol="1"/>
  <cols>
    <col min="1" max="1" width="50" style="17" customWidth="1"/>
    <col min="2" max="2" width="25.25" style="18" customWidth="1"/>
  </cols>
  <sheetData>
    <row r="1" ht="37.5" customHeight="1" spans="1:2">
      <c r="A1" s="19" t="s">
        <v>1301</v>
      </c>
      <c r="B1" s="19"/>
    </row>
    <row r="2" ht="24.95" customHeight="1" spans="1:2">
      <c r="A2" s="20"/>
      <c r="B2" s="21" t="s">
        <v>2</v>
      </c>
    </row>
    <row r="3" ht="24.95" customHeight="1" spans="1:2">
      <c r="A3" s="22" t="s">
        <v>1157</v>
      </c>
      <c r="B3" s="23" t="s">
        <v>1302</v>
      </c>
    </row>
    <row r="4" ht="24.95" customHeight="1" spans="1:2">
      <c r="A4" s="24" t="s">
        <v>1303</v>
      </c>
      <c r="B4" s="25">
        <f>B5+B10</f>
        <v>23172</v>
      </c>
    </row>
    <row r="5" ht="24.95" customHeight="1" spans="1:2">
      <c r="A5" s="24" t="s">
        <v>1304</v>
      </c>
      <c r="B5" s="26">
        <f>SUM(B6:B9)</f>
        <v>2883</v>
      </c>
    </row>
    <row r="6" ht="24.95" customHeight="1" spans="1:2">
      <c r="A6" s="27" t="s">
        <v>1305</v>
      </c>
      <c r="B6" s="28">
        <v>2878</v>
      </c>
    </row>
    <row r="7" ht="24.95" customHeight="1" spans="1:2">
      <c r="A7" s="27" t="s">
        <v>1306</v>
      </c>
      <c r="B7" s="28">
        <v>5</v>
      </c>
    </row>
    <row r="8" ht="24.95" customHeight="1" spans="1:2">
      <c r="A8" s="27" t="s">
        <v>1307</v>
      </c>
      <c r="B8" s="28"/>
    </row>
    <row r="9" ht="24.95" customHeight="1" spans="1:2">
      <c r="A9" s="27" t="s">
        <v>1308</v>
      </c>
      <c r="B9" s="28"/>
    </row>
    <row r="10" ht="24.95" customHeight="1" spans="1:2">
      <c r="A10" s="24" t="s">
        <v>1309</v>
      </c>
      <c r="B10" s="25">
        <f>SUM(B11:B14)</f>
        <v>20289</v>
      </c>
    </row>
    <row r="11" ht="24.95" customHeight="1" spans="1:2">
      <c r="A11" s="27" t="s">
        <v>1305</v>
      </c>
      <c r="B11" s="28">
        <v>20229</v>
      </c>
    </row>
    <row r="12" ht="24.95" customHeight="1" spans="1:2">
      <c r="A12" s="27" t="s">
        <v>1306</v>
      </c>
      <c r="B12" s="28">
        <v>55</v>
      </c>
    </row>
    <row r="13" ht="24.95" customHeight="1" spans="1:2">
      <c r="A13" s="27" t="s">
        <v>1307</v>
      </c>
      <c r="B13" s="28">
        <v>5</v>
      </c>
    </row>
    <row r="14" ht="24.95" customHeight="1" spans="1:2">
      <c r="A14" s="27" t="s">
        <v>1308</v>
      </c>
      <c r="B14" s="28"/>
    </row>
    <row r="15" ht="24.95" customHeight="1" spans="1:2">
      <c r="A15" s="24" t="s">
        <v>1310</v>
      </c>
      <c r="B15" s="25">
        <f>SUM(B16:B17)</f>
        <v>7907</v>
      </c>
    </row>
    <row r="16" ht="24.95" customHeight="1" spans="1:2">
      <c r="A16" s="29" t="s">
        <v>1298</v>
      </c>
      <c r="B16" s="30">
        <v>6576</v>
      </c>
    </row>
    <row r="17" ht="24.95" customHeight="1" spans="1:2">
      <c r="A17" s="29" t="s">
        <v>1299</v>
      </c>
      <c r="B17" s="30">
        <v>1331</v>
      </c>
    </row>
    <row r="18" ht="24.95" customHeight="1" spans="1:2">
      <c r="A18" s="31" t="s">
        <v>1311</v>
      </c>
      <c r="B18" s="25">
        <f>B4+B15</f>
        <v>31079</v>
      </c>
    </row>
    <row r="19" spans="1:2">
      <c r="A19" s="32"/>
      <c r="B19" s="33"/>
    </row>
  </sheetData>
  <mergeCells count="1">
    <mergeCell ref="A1:B1"/>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B28" sqref="B28"/>
    </sheetView>
  </sheetViews>
  <sheetFormatPr defaultColWidth="9" defaultRowHeight="13.5" outlineLevelCol="3"/>
  <cols>
    <col min="1" max="1" width="41.625" customWidth="1"/>
    <col min="2" max="2" width="5.25" customWidth="1"/>
    <col min="3" max="3" width="13.875" customWidth="1"/>
    <col min="4" max="4" width="11.75" customWidth="1"/>
  </cols>
  <sheetData>
    <row r="1" ht="27" customHeight="1" spans="1:4">
      <c r="A1" s="1" t="s">
        <v>1312</v>
      </c>
      <c r="B1" s="2"/>
      <c r="C1" s="2"/>
      <c r="D1" s="1" t="s">
        <v>1313</v>
      </c>
    </row>
    <row r="2" ht="20.25" customHeight="1" spans="1:4">
      <c r="A2" s="3"/>
      <c r="B2" s="4"/>
      <c r="C2" s="4"/>
      <c r="D2" s="5" t="s">
        <v>2</v>
      </c>
    </row>
    <row r="3" ht="20.1" customHeight="1" spans="1:4">
      <c r="A3" s="6" t="s">
        <v>1314</v>
      </c>
      <c r="B3" s="7" t="s">
        <v>1315</v>
      </c>
      <c r="C3" s="7" t="s">
        <v>1316</v>
      </c>
      <c r="D3" s="7" t="s">
        <v>1317</v>
      </c>
    </row>
    <row r="4" ht="20.1" customHeight="1" spans="1:4">
      <c r="A4" s="8" t="s">
        <v>1318</v>
      </c>
      <c r="B4" s="9" t="s">
        <v>1319</v>
      </c>
      <c r="C4" s="10" t="s">
        <v>1320</v>
      </c>
      <c r="D4" s="10">
        <v>2</v>
      </c>
    </row>
    <row r="5" ht="20.1" customHeight="1" spans="1:4">
      <c r="A5" s="11" t="s">
        <v>1321</v>
      </c>
      <c r="B5" s="12">
        <v>1</v>
      </c>
      <c r="C5" s="13">
        <f>C6+C7+C10</f>
        <v>224</v>
      </c>
      <c r="D5" s="13">
        <f>D6+D7+D10</f>
        <v>91.691015</v>
      </c>
    </row>
    <row r="6" ht="20.1" customHeight="1" spans="1:4">
      <c r="A6" s="11" t="s">
        <v>1322</v>
      </c>
      <c r="B6" s="14">
        <v>2</v>
      </c>
      <c r="C6" s="13">
        <v>0</v>
      </c>
      <c r="D6" s="13">
        <v>0</v>
      </c>
    </row>
    <row r="7" ht="20.1" customHeight="1" spans="1:4">
      <c r="A7" s="11" t="s">
        <v>1323</v>
      </c>
      <c r="B7" s="14">
        <v>3</v>
      </c>
      <c r="C7" s="13">
        <f>C8+C9</f>
        <v>166</v>
      </c>
      <c r="D7" s="13">
        <f>D8+D9</f>
        <v>77.691015</v>
      </c>
    </row>
    <row r="8" ht="20.1" customHeight="1" spans="1:4">
      <c r="A8" s="11" t="s">
        <v>1324</v>
      </c>
      <c r="B8" s="12">
        <v>4</v>
      </c>
      <c r="C8" s="15">
        <v>0</v>
      </c>
      <c r="D8" s="15">
        <v>0</v>
      </c>
    </row>
    <row r="9" ht="20.1" customHeight="1" spans="1:4">
      <c r="A9" s="11" t="s">
        <v>1325</v>
      </c>
      <c r="B9" s="14">
        <v>5</v>
      </c>
      <c r="C9" s="15">
        <v>166</v>
      </c>
      <c r="D9" s="15">
        <v>77.691015</v>
      </c>
    </row>
    <row r="10" ht="20.1" customHeight="1" spans="1:4">
      <c r="A10" s="11" t="s">
        <v>1326</v>
      </c>
      <c r="B10" s="14">
        <v>6</v>
      </c>
      <c r="C10" s="13">
        <v>58</v>
      </c>
      <c r="D10" s="13">
        <f>D11+D13</f>
        <v>14</v>
      </c>
    </row>
    <row r="11" ht="20.1" customHeight="1" spans="1:4">
      <c r="A11" s="11" t="s">
        <v>1327</v>
      </c>
      <c r="B11" s="12">
        <v>7</v>
      </c>
      <c r="C11" s="13" t="s">
        <v>1328</v>
      </c>
      <c r="D11" s="15">
        <v>14</v>
      </c>
    </row>
    <row r="12" ht="20.1" customHeight="1" spans="1:4">
      <c r="A12" s="11" t="s">
        <v>1329</v>
      </c>
      <c r="B12" s="14">
        <v>8</v>
      </c>
      <c r="C12" s="13" t="s">
        <v>1328</v>
      </c>
      <c r="D12" s="15">
        <v>0</v>
      </c>
    </row>
    <row r="13" ht="20.1" customHeight="1" spans="1:4">
      <c r="A13" s="11" t="s">
        <v>1330</v>
      </c>
      <c r="B13" s="14">
        <v>9</v>
      </c>
      <c r="C13" s="13" t="s">
        <v>1328</v>
      </c>
      <c r="D13" s="15">
        <v>0</v>
      </c>
    </row>
    <row r="14" ht="20.1" customHeight="1" spans="1:4">
      <c r="A14" s="11" t="s">
        <v>1331</v>
      </c>
      <c r="B14" s="12">
        <v>10</v>
      </c>
      <c r="C14" s="16" t="s">
        <v>1328</v>
      </c>
      <c r="D14" s="16" t="s">
        <v>1328</v>
      </c>
    </row>
    <row r="15" ht="20.1" customHeight="1" spans="1:4">
      <c r="A15" s="11" t="s">
        <v>1332</v>
      </c>
      <c r="B15" s="14">
        <v>11</v>
      </c>
      <c r="C15" s="16" t="s">
        <v>1328</v>
      </c>
      <c r="D15" s="13">
        <v>0</v>
      </c>
    </row>
    <row r="16" ht="20.1" customHeight="1" spans="1:4">
      <c r="A16" s="11" t="s">
        <v>1333</v>
      </c>
      <c r="B16" s="14">
        <v>12</v>
      </c>
      <c r="C16" s="16" t="s">
        <v>1328</v>
      </c>
      <c r="D16" s="13">
        <v>0</v>
      </c>
    </row>
    <row r="17" ht="20.1" customHeight="1" spans="1:4">
      <c r="A17" s="11" t="s">
        <v>1334</v>
      </c>
      <c r="B17" s="12">
        <v>13</v>
      </c>
      <c r="C17" s="16" t="s">
        <v>1328</v>
      </c>
      <c r="D17" s="13">
        <v>0</v>
      </c>
    </row>
    <row r="18" ht="20.1" customHeight="1" spans="1:4">
      <c r="A18" s="11" t="s">
        <v>1335</v>
      </c>
      <c r="B18" s="14">
        <v>14</v>
      </c>
      <c r="C18" s="16" t="s">
        <v>1328</v>
      </c>
      <c r="D18" s="13">
        <v>80</v>
      </c>
    </row>
    <row r="19" ht="20.1" customHeight="1" spans="1:4">
      <c r="A19" s="11" t="s">
        <v>1336</v>
      </c>
      <c r="B19" s="14">
        <v>15</v>
      </c>
      <c r="C19" s="16" t="s">
        <v>1328</v>
      </c>
      <c r="D19" s="13">
        <v>67</v>
      </c>
    </row>
    <row r="20" ht="20.1" customHeight="1" spans="1:4">
      <c r="A20" s="11" t="s">
        <v>1337</v>
      </c>
      <c r="B20" s="12">
        <v>16</v>
      </c>
      <c r="C20" s="16" t="s">
        <v>1328</v>
      </c>
      <c r="D20" s="13">
        <v>0</v>
      </c>
    </row>
    <row r="21" ht="20.1" customHeight="1" spans="1:4">
      <c r="A21" s="11" t="s">
        <v>1338</v>
      </c>
      <c r="B21" s="14">
        <v>17</v>
      </c>
      <c r="C21" s="16" t="s">
        <v>1328</v>
      </c>
      <c r="D21" s="13">
        <v>1116</v>
      </c>
    </row>
    <row r="22" ht="20.1" customHeight="1" spans="1:4">
      <c r="A22" s="11" t="s">
        <v>1339</v>
      </c>
      <c r="B22" s="14">
        <v>18</v>
      </c>
      <c r="C22" s="16" t="s">
        <v>1328</v>
      </c>
      <c r="D22" s="13">
        <v>0</v>
      </c>
    </row>
    <row r="23" ht="20.1" customHeight="1" spans="1:4">
      <c r="A23" s="11" t="s">
        <v>1340</v>
      </c>
      <c r="B23" s="12">
        <v>19</v>
      </c>
      <c r="C23" s="16" t="s">
        <v>1328</v>
      </c>
      <c r="D23" s="13">
        <v>0</v>
      </c>
    </row>
    <row r="24" ht="20.1" customHeight="1" spans="1:4">
      <c r="A24" s="11" t="s">
        <v>1341</v>
      </c>
      <c r="B24" s="14">
        <v>20</v>
      </c>
      <c r="C24" s="16" t="s">
        <v>1328</v>
      </c>
      <c r="D24" s="13">
        <v>0</v>
      </c>
    </row>
  </sheetData>
  <mergeCells count="2">
    <mergeCell ref="A1:D1"/>
    <mergeCell ref="B3:B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E23" sqref="E23"/>
    </sheetView>
  </sheetViews>
  <sheetFormatPr defaultColWidth="12.125" defaultRowHeight="16.9" customHeight="1" outlineLevelCol="1"/>
  <cols>
    <col min="1" max="1" width="58.75" style="4" customWidth="1"/>
    <col min="2" max="2" width="19.5" style="89" customWidth="1"/>
    <col min="3" max="4" width="12.125" style="4"/>
    <col min="5" max="5" width="28.625" style="159" customWidth="1"/>
    <col min="6" max="6" width="12.125" style="159"/>
    <col min="7" max="254" width="12.125" style="4"/>
    <col min="255" max="255" width="58.75" style="4" customWidth="1"/>
    <col min="256" max="256" width="19.5" style="4" customWidth="1"/>
    <col min="257" max="510" width="12.125" style="4"/>
    <col min="511" max="511" width="58.75" style="4" customWidth="1"/>
    <col min="512" max="512" width="19.5" style="4" customWidth="1"/>
    <col min="513" max="766" width="12.125" style="4"/>
    <col min="767" max="767" width="58.75" style="4" customWidth="1"/>
    <col min="768" max="768" width="19.5" style="4" customWidth="1"/>
    <col min="769" max="1022" width="12.125" style="4"/>
    <col min="1023" max="1023" width="58.75" style="4" customWidth="1"/>
    <col min="1024" max="1024" width="19.5" style="4" customWidth="1"/>
    <col min="1025" max="1278" width="12.125" style="4"/>
    <col min="1279" max="1279" width="58.75" style="4" customWidth="1"/>
    <col min="1280" max="1280" width="19.5" style="4" customWidth="1"/>
    <col min="1281" max="1534" width="12.125" style="4"/>
    <col min="1535" max="1535" width="58.75" style="4" customWidth="1"/>
    <col min="1536" max="1536" width="19.5" style="4" customWidth="1"/>
    <col min="1537" max="1790" width="12.125" style="4"/>
    <col min="1791" max="1791" width="58.75" style="4" customWidth="1"/>
    <col min="1792" max="1792" width="19.5" style="4" customWidth="1"/>
    <col min="1793" max="2046" width="12.125" style="4"/>
    <col min="2047" max="2047" width="58.75" style="4" customWidth="1"/>
    <col min="2048" max="2048" width="19.5" style="4" customWidth="1"/>
    <col min="2049" max="2302" width="12.125" style="4"/>
    <col min="2303" max="2303" width="58.75" style="4" customWidth="1"/>
    <col min="2304" max="2304" width="19.5" style="4" customWidth="1"/>
    <col min="2305" max="2558" width="12.125" style="4"/>
    <col min="2559" max="2559" width="58.75" style="4" customWidth="1"/>
    <col min="2560" max="2560" width="19.5" style="4" customWidth="1"/>
    <col min="2561" max="2814" width="12.125" style="4"/>
    <col min="2815" max="2815" width="58.75" style="4" customWidth="1"/>
    <col min="2816" max="2816" width="19.5" style="4" customWidth="1"/>
    <col min="2817" max="3070" width="12.125" style="4"/>
    <col min="3071" max="3071" width="58.75" style="4" customWidth="1"/>
    <col min="3072" max="3072" width="19.5" style="4" customWidth="1"/>
    <col min="3073" max="3326" width="12.125" style="4"/>
    <col min="3327" max="3327" width="58.75" style="4" customWidth="1"/>
    <col min="3328" max="3328" width="19.5" style="4" customWidth="1"/>
    <col min="3329" max="3582" width="12.125" style="4"/>
    <col min="3583" max="3583" width="58.75" style="4" customWidth="1"/>
    <col min="3584" max="3584" width="19.5" style="4" customWidth="1"/>
    <col min="3585" max="3838" width="12.125" style="4"/>
    <col min="3839" max="3839" width="58.75" style="4" customWidth="1"/>
    <col min="3840" max="3840" width="19.5" style="4" customWidth="1"/>
    <col min="3841" max="4094" width="12.125" style="4"/>
    <col min="4095" max="4095" width="58.75" style="4" customWidth="1"/>
    <col min="4096" max="4096" width="19.5" style="4" customWidth="1"/>
    <col min="4097" max="4350" width="12.125" style="4"/>
    <col min="4351" max="4351" width="58.75" style="4" customWidth="1"/>
    <col min="4352" max="4352" width="19.5" style="4" customWidth="1"/>
    <col min="4353" max="4606" width="12.125" style="4"/>
    <col min="4607" max="4607" width="58.75" style="4" customWidth="1"/>
    <col min="4608" max="4608" width="19.5" style="4" customWidth="1"/>
    <col min="4609" max="4862" width="12.125" style="4"/>
    <col min="4863" max="4863" width="58.75" style="4" customWidth="1"/>
    <col min="4864" max="4864" width="19.5" style="4" customWidth="1"/>
    <col min="4865" max="5118" width="12.125" style="4"/>
    <col min="5119" max="5119" width="58.75" style="4" customWidth="1"/>
    <col min="5120" max="5120" width="19.5" style="4" customWidth="1"/>
    <col min="5121" max="5374" width="12.125" style="4"/>
    <col min="5375" max="5375" width="58.75" style="4" customWidth="1"/>
    <col min="5376" max="5376" width="19.5" style="4" customWidth="1"/>
    <col min="5377" max="5630" width="12.125" style="4"/>
    <col min="5631" max="5631" width="58.75" style="4" customWidth="1"/>
    <col min="5632" max="5632" width="19.5" style="4" customWidth="1"/>
    <col min="5633" max="5886" width="12.125" style="4"/>
    <col min="5887" max="5887" width="58.75" style="4" customWidth="1"/>
    <col min="5888" max="5888" width="19.5" style="4" customWidth="1"/>
    <col min="5889" max="6142" width="12.125" style="4"/>
    <col min="6143" max="6143" width="58.75" style="4" customWidth="1"/>
    <col min="6144" max="6144" width="19.5" style="4" customWidth="1"/>
    <col min="6145" max="6398" width="12.125" style="4"/>
    <col min="6399" max="6399" width="58.75" style="4" customWidth="1"/>
    <col min="6400" max="6400" width="19.5" style="4" customWidth="1"/>
    <col min="6401" max="6654" width="12.125" style="4"/>
    <col min="6655" max="6655" width="58.75" style="4" customWidth="1"/>
    <col min="6656" max="6656" width="19.5" style="4" customWidth="1"/>
    <col min="6657" max="6910" width="12.125" style="4"/>
    <col min="6911" max="6911" width="58.75" style="4" customWidth="1"/>
    <col min="6912" max="6912" width="19.5" style="4" customWidth="1"/>
    <col min="6913" max="7166" width="12.125" style="4"/>
    <col min="7167" max="7167" width="58.75" style="4" customWidth="1"/>
    <col min="7168" max="7168" width="19.5" style="4" customWidth="1"/>
    <col min="7169" max="7422" width="12.125" style="4"/>
    <col min="7423" max="7423" width="58.75" style="4" customWidth="1"/>
    <col min="7424" max="7424" width="19.5" style="4" customWidth="1"/>
    <col min="7425" max="7678" width="12.125" style="4"/>
    <col min="7679" max="7679" width="58.75" style="4" customWidth="1"/>
    <col min="7680" max="7680" width="19.5" style="4" customWidth="1"/>
    <col min="7681" max="7934" width="12.125" style="4"/>
    <col min="7935" max="7935" width="58.75" style="4" customWidth="1"/>
    <col min="7936" max="7936" width="19.5" style="4" customWidth="1"/>
    <col min="7937" max="8190" width="12.125" style="4"/>
    <col min="8191" max="8191" width="58.75" style="4" customWidth="1"/>
    <col min="8192" max="8192" width="19.5" style="4" customWidth="1"/>
    <col min="8193" max="8446" width="12.125" style="4"/>
    <col min="8447" max="8447" width="58.75" style="4" customWidth="1"/>
    <col min="8448" max="8448" width="19.5" style="4" customWidth="1"/>
    <col min="8449" max="8702" width="12.125" style="4"/>
    <col min="8703" max="8703" width="58.75" style="4" customWidth="1"/>
    <col min="8704" max="8704" width="19.5" style="4" customWidth="1"/>
    <col min="8705" max="8958" width="12.125" style="4"/>
    <col min="8959" max="8959" width="58.75" style="4" customWidth="1"/>
    <col min="8960" max="8960" width="19.5" style="4" customWidth="1"/>
    <col min="8961" max="9214" width="12.125" style="4"/>
    <col min="9215" max="9215" width="58.75" style="4" customWidth="1"/>
    <col min="9216" max="9216" width="19.5" style="4" customWidth="1"/>
    <col min="9217" max="9470" width="12.125" style="4"/>
    <col min="9471" max="9471" width="58.75" style="4" customWidth="1"/>
    <col min="9472" max="9472" width="19.5" style="4" customWidth="1"/>
    <col min="9473" max="9726" width="12.125" style="4"/>
    <col min="9727" max="9727" width="58.75" style="4" customWidth="1"/>
    <col min="9728" max="9728" width="19.5" style="4" customWidth="1"/>
    <col min="9729" max="9982" width="12.125" style="4"/>
    <col min="9983" max="9983" width="58.75" style="4" customWidth="1"/>
    <col min="9984" max="9984" width="19.5" style="4" customWidth="1"/>
    <col min="9985" max="10238" width="12.125" style="4"/>
    <col min="10239" max="10239" width="58.75" style="4" customWidth="1"/>
    <col min="10240" max="10240" width="19.5" style="4" customWidth="1"/>
    <col min="10241" max="10494" width="12.125" style="4"/>
    <col min="10495" max="10495" width="58.75" style="4" customWidth="1"/>
    <col min="10496" max="10496" width="19.5" style="4" customWidth="1"/>
    <col min="10497" max="10750" width="12.125" style="4"/>
    <col min="10751" max="10751" width="58.75" style="4" customWidth="1"/>
    <col min="10752" max="10752" width="19.5" style="4" customWidth="1"/>
    <col min="10753" max="11006" width="12.125" style="4"/>
    <col min="11007" max="11007" width="58.75" style="4" customWidth="1"/>
    <col min="11008" max="11008" width="19.5" style="4" customWidth="1"/>
    <col min="11009" max="11262" width="12.125" style="4"/>
    <col min="11263" max="11263" width="58.75" style="4" customWidth="1"/>
    <col min="11264" max="11264" width="19.5" style="4" customWidth="1"/>
    <col min="11265" max="11518" width="12.125" style="4"/>
    <col min="11519" max="11519" width="58.75" style="4" customWidth="1"/>
    <col min="11520" max="11520" width="19.5" style="4" customWidth="1"/>
    <col min="11521" max="11774" width="12.125" style="4"/>
    <col min="11775" max="11775" width="58.75" style="4" customWidth="1"/>
    <col min="11776" max="11776" width="19.5" style="4" customWidth="1"/>
    <col min="11777" max="12030" width="12.125" style="4"/>
    <col min="12031" max="12031" width="58.75" style="4" customWidth="1"/>
    <col min="12032" max="12032" width="19.5" style="4" customWidth="1"/>
    <col min="12033" max="12286" width="12.125" style="4"/>
    <col min="12287" max="12287" width="58.75" style="4" customWidth="1"/>
    <col min="12288" max="12288" width="19.5" style="4" customWidth="1"/>
    <col min="12289" max="12542" width="12.125" style="4"/>
    <col min="12543" max="12543" width="58.75" style="4" customWidth="1"/>
    <col min="12544" max="12544" width="19.5" style="4" customWidth="1"/>
    <col min="12545" max="12798" width="12.125" style="4"/>
    <col min="12799" max="12799" width="58.75" style="4" customWidth="1"/>
    <col min="12800" max="12800" width="19.5" style="4" customWidth="1"/>
    <col min="12801" max="13054" width="12.125" style="4"/>
    <col min="13055" max="13055" width="58.75" style="4" customWidth="1"/>
    <col min="13056" max="13056" width="19.5" style="4" customWidth="1"/>
    <col min="13057" max="13310" width="12.125" style="4"/>
    <col min="13311" max="13311" width="58.75" style="4" customWidth="1"/>
    <col min="13312" max="13312" width="19.5" style="4" customWidth="1"/>
    <col min="13313" max="13566" width="12.125" style="4"/>
    <col min="13567" max="13567" width="58.75" style="4" customWidth="1"/>
    <col min="13568" max="13568" width="19.5" style="4" customWidth="1"/>
    <col min="13569" max="13822" width="12.125" style="4"/>
    <col min="13823" max="13823" width="58.75" style="4" customWidth="1"/>
    <col min="13824" max="13824" width="19.5" style="4" customWidth="1"/>
    <col min="13825" max="14078" width="12.125" style="4"/>
    <col min="14079" max="14079" width="58.75" style="4" customWidth="1"/>
    <col min="14080" max="14080" width="19.5" style="4" customWidth="1"/>
    <col min="14081" max="14334" width="12.125" style="4"/>
    <col min="14335" max="14335" width="58.75" style="4" customWidth="1"/>
    <col min="14336" max="14336" width="19.5" style="4" customWidth="1"/>
    <col min="14337" max="14590" width="12.125" style="4"/>
    <col min="14591" max="14591" width="58.75" style="4" customWidth="1"/>
    <col min="14592" max="14592" width="19.5" style="4" customWidth="1"/>
    <col min="14593" max="14846" width="12.125" style="4"/>
    <col min="14847" max="14847" width="58.75" style="4" customWidth="1"/>
    <col min="14848" max="14848" width="19.5" style="4" customWidth="1"/>
    <col min="14849" max="15102" width="12.125" style="4"/>
    <col min="15103" max="15103" width="58.75" style="4" customWidth="1"/>
    <col min="15104" max="15104" width="19.5" style="4" customWidth="1"/>
    <col min="15105" max="15358" width="12.125" style="4"/>
    <col min="15359" max="15359" width="58.75" style="4" customWidth="1"/>
    <col min="15360" max="15360" width="19.5" style="4" customWidth="1"/>
    <col min="15361" max="15614" width="12.125" style="4"/>
    <col min="15615" max="15615" width="58.75" style="4" customWidth="1"/>
    <col min="15616" max="15616" width="19.5" style="4" customWidth="1"/>
    <col min="15617" max="15870" width="12.125" style="4"/>
    <col min="15871" max="15871" width="58.75" style="4" customWidth="1"/>
    <col min="15872" max="15872" width="19.5" style="4" customWidth="1"/>
    <col min="15873" max="16126" width="12.125" style="4"/>
    <col min="16127" max="16127" width="58.75" style="4" customWidth="1"/>
    <col min="16128" max="16128" width="19.5" style="4" customWidth="1"/>
    <col min="16129" max="16384" width="12.125" style="4"/>
  </cols>
  <sheetData>
    <row r="1" ht="33.95" customHeight="1" spans="1:2">
      <c r="A1" s="71" t="s">
        <v>38</v>
      </c>
      <c r="B1" s="90"/>
    </row>
    <row r="2" ht="24" customHeight="1" spans="1:2">
      <c r="A2" s="73" t="s">
        <v>2</v>
      </c>
      <c r="B2" s="91"/>
    </row>
    <row r="3" ht="17.1" customHeight="1" spans="1:2">
      <c r="A3" s="75" t="s">
        <v>4</v>
      </c>
      <c r="B3" s="138" t="s">
        <v>5</v>
      </c>
    </row>
    <row r="4" ht="17.1" customHeight="1" spans="1:2">
      <c r="A4" s="160" t="s">
        <v>39</v>
      </c>
      <c r="B4" s="94">
        <v>10957</v>
      </c>
    </row>
    <row r="5" ht="17.1" customHeight="1" spans="1:2">
      <c r="A5" s="81" t="s">
        <v>40</v>
      </c>
      <c r="B5" s="94"/>
    </row>
    <row r="6" ht="17.1" customHeight="1" spans="1:2">
      <c r="A6" s="81" t="s">
        <v>41</v>
      </c>
      <c r="B6" s="94">
        <v>311</v>
      </c>
    </row>
    <row r="7" ht="17.1" customHeight="1" spans="1:2">
      <c r="A7" s="81" t="s">
        <v>42</v>
      </c>
      <c r="B7" s="94">
        <v>4090</v>
      </c>
    </row>
    <row r="8" ht="17.1" customHeight="1" spans="1:2">
      <c r="A8" s="81" t="s">
        <v>43</v>
      </c>
      <c r="B8" s="94">
        <v>44130</v>
      </c>
    </row>
    <row r="9" ht="17.1" customHeight="1" spans="1:2">
      <c r="A9" s="81" t="s">
        <v>44</v>
      </c>
      <c r="B9" s="94">
        <v>75</v>
      </c>
    </row>
    <row r="10" ht="17.1" customHeight="1" spans="1:2">
      <c r="A10" s="81" t="s">
        <v>45</v>
      </c>
      <c r="B10" s="94">
        <v>341</v>
      </c>
    </row>
    <row r="11" ht="17.1" customHeight="1" spans="1:2">
      <c r="A11" s="81" t="s">
        <v>46</v>
      </c>
      <c r="B11" s="94">
        <v>47393</v>
      </c>
    </row>
    <row r="12" ht="17.1" customHeight="1" spans="1:2">
      <c r="A12" s="81" t="s">
        <v>47</v>
      </c>
      <c r="B12" s="94">
        <v>16740</v>
      </c>
    </row>
    <row r="13" ht="17.1" customHeight="1" spans="1:2">
      <c r="A13" s="81" t="s">
        <v>48</v>
      </c>
      <c r="B13" s="94">
        <v>192</v>
      </c>
    </row>
    <row r="14" customHeight="1" spans="1:2">
      <c r="A14" s="81" t="s">
        <v>49</v>
      </c>
      <c r="B14" s="94">
        <v>12345</v>
      </c>
    </row>
    <row r="15" ht="17.1" customHeight="1" spans="1:2">
      <c r="A15" s="81" t="s">
        <v>50</v>
      </c>
      <c r="B15" s="94">
        <v>11579</v>
      </c>
    </row>
    <row r="16" ht="17.1" customHeight="1" spans="1:2">
      <c r="A16" s="81" t="s">
        <v>51</v>
      </c>
      <c r="B16" s="94">
        <v>219</v>
      </c>
    </row>
    <row r="17" ht="17.1" customHeight="1" spans="1:2">
      <c r="A17" s="81" t="s">
        <v>52</v>
      </c>
      <c r="B17" s="94">
        <v>955</v>
      </c>
    </row>
    <row r="18" ht="17.1" customHeight="1" spans="1:2">
      <c r="A18" s="81" t="s">
        <v>53</v>
      </c>
      <c r="B18" s="94">
        <v>423</v>
      </c>
    </row>
    <row r="19" ht="17.1" customHeight="1" spans="1:2">
      <c r="A19" s="81" t="s">
        <v>54</v>
      </c>
      <c r="B19" s="94">
        <v>2797</v>
      </c>
    </row>
    <row r="20" ht="17.1" customHeight="1" spans="1:2">
      <c r="A20" s="81" t="s">
        <v>55</v>
      </c>
      <c r="B20" s="94"/>
    </row>
    <row r="21" ht="17.1" customHeight="1" spans="1:2">
      <c r="A21" s="81" t="s">
        <v>56</v>
      </c>
      <c r="B21" s="94">
        <v>183</v>
      </c>
    </row>
    <row r="22" customHeight="1" spans="1:2">
      <c r="A22" s="81" t="s">
        <v>57</v>
      </c>
      <c r="B22" s="94">
        <v>20495</v>
      </c>
    </row>
    <row r="23" customHeight="1" spans="1:2">
      <c r="A23" s="81" t="s">
        <v>58</v>
      </c>
      <c r="B23" s="94"/>
    </row>
    <row r="24" customHeight="1" spans="1:2">
      <c r="A24" s="81" t="s">
        <v>59</v>
      </c>
      <c r="B24" s="94">
        <v>798</v>
      </c>
    </row>
    <row r="25" customHeight="1" spans="1:2">
      <c r="A25" s="81" t="s">
        <v>60</v>
      </c>
      <c r="B25" s="94"/>
    </row>
    <row r="26" customHeight="1" spans="1:2">
      <c r="A26" s="81" t="s">
        <v>61</v>
      </c>
      <c r="B26" s="94">
        <v>408</v>
      </c>
    </row>
    <row r="27" customHeight="1" spans="1:2">
      <c r="A27" s="81" t="s">
        <v>62</v>
      </c>
      <c r="B27" s="94">
        <v>408</v>
      </c>
    </row>
    <row r="28" customHeight="1" spans="1:2">
      <c r="A28" s="81" t="s">
        <v>63</v>
      </c>
      <c r="B28" s="94">
        <v>18</v>
      </c>
    </row>
    <row r="29" customHeight="1" spans="1:2">
      <c r="A29" s="75" t="s">
        <v>64</v>
      </c>
      <c r="B29" s="101">
        <f>SUM(B4:B26,B28)</f>
        <v>174449</v>
      </c>
    </row>
    <row r="30" customHeight="1" spans="1:2">
      <c r="A30" s="88" t="s">
        <v>65</v>
      </c>
      <c r="B30" s="132">
        <f>SUM(B31:B38)</f>
        <v>105749</v>
      </c>
    </row>
    <row r="31" customHeight="1" spans="1:2">
      <c r="A31" s="64" t="s">
        <v>66</v>
      </c>
      <c r="B31" s="66">
        <v>0</v>
      </c>
    </row>
    <row r="32" customHeight="1" spans="1:2">
      <c r="A32" s="64" t="s">
        <v>67</v>
      </c>
      <c r="B32" s="66">
        <v>23467</v>
      </c>
    </row>
    <row r="33" customHeight="1" spans="1:2">
      <c r="A33" s="64" t="s">
        <v>68</v>
      </c>
      <c r="B33" s="66">
        <v>86</v>
      </c>
    </row>
    <row r="34" customHeight="1" spans="1:2">
      <c r="A34" s="64" t="s">
        <v>69</v>
      </c>
      <c r="B34" s="66">
        <v>1400</v>
      </c>
    </row>
    <row r="35" customHeight="1" spans="1:2">
      <c r="A35" s="64" t="s">
        <v>70</v>
      </c>
      <c r="B35" s="66">
        <v>0</v>
      </c>
    </row>
    <row r="36" customHeight="1" spans="1:2">
      <c r="A36" s="64" t="s">
        <v>71</v>
      </c>
      <c r="B36" s="66">
        <v>39767</v>
      </c>
    </row>
    <row r="37" customHeight="1" spans="1:2">
      <c r="A37" s="64" t="s">
        <v>72</v>
      </c>
      <c r="B37" s="66">
        <v>11253</v>
      </c>
    </row>
    <row r="38" customHeight="1" spans="1:2">
      <c r="A38" s="64" t="s">
        <v>73</v>
      </c>
      <c r="B38" s="66">
        <v>29776</v>
      </c>
    </row>
    <row r="39" customHeight="1" spans="1:2">
      <c r="A39" s="64" t="s">
        <v>74</v>
      </c>
      <c r="B39" s="66">
        <v>0</v>
      </c>
    </row>
    <row r="40" customHeight="1" spans="1:2">
      <c r="A40" s="61" t="s">
        <v>75</v>
      </c>
      <c r="B40" s="161">
        <f>B29+B30</f>
        <v>280198</v>
      </c>
    </row>
  </sheetData>
  <mergeCells count="2">
    <mergeCell ref="A1:B1"/>
    <mergeCell ref="A2:B2"/>
  </mergeCells>
  <dataValidations count="1">
    <dataValidation type="decimal" operator="between" allowBlank="1" showInputMessage="1" showErrorMessage="1" sqref="B30 B4:B29">
      <formula1>-99999999999999</formula1>
      <formula2>99999999999999</formula2>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1"/>
  <sheetViews>
    <sheetView workbookViewId="0">
      <selection activeCell="I13" sqref="I13"/>
    </sheetView>
  </sheetViews>
  <sheetFormatPr defaultColWidth="12.125" defaultRowHeight="17.1" customHeight="1" outlineLevelCol="2"/>
  <cols>
    <col min="1" max="1" width="9.875" style="143" customWidth="1"/>
    <col min="2" max="2" width="54.25" style="143" customWidth="1"/>
    <col min="3" max="3" width="21.75" style="144" customWidth="1"/>
    <col min="4" max="255" width="12.125" style="4"/>
    <col min="256" max="256" width="9.875" style="4" customWidth="1"/>
    <col min="257" max="257" width="54.25" style="4" customWidth="1"/>
    <col min="258" max="258" width="26" style="4" customWidth="1"/>
    <col min="259" max="511" width="12.125" style="4"/>
    <col min="512" max="512" width="9.875" style="4" customWidth="1"/>
    <col min="513" max="513" width="54.25" style="4" customWidth="1"/>
    <col min="514" max="514" width="26" style="4" customWidth="1"/>
    <col min="515" max="767" width="12.125" style="4"/>
    <col min="768" max="768" width="9.875" style="4" customWidth="1"/>
    <col min="769" max="769" width="54.25" style="4" customWidth="1"/>
    <col min="770" max="770" width="26" style="4" customWidth="1"/>
    <col min="771" max="1023" width="12.125" style="4"/>
    <col min="1024" max="1024" width="9.875" style="4" customWidth="1"/>
    <col min="1025" max="1025" width="54.25" style="4" customWidth="1"/>
    <col min="1026" max="1026" width="26" style="4" customWidth="1"/>
    <col min="1027" max="1279" width="12.125" style="4"/>
    <col min="1280" max="1280" width="9.875" style="4" customWidth="1"/>
    <col min="1281" max="1281" width="54.25" style="4" customWidth="1"/>
    <col min="1282" max="1282" width="26" style="4" customWidth="1"/>
    <col min="1283" max="1535" width="12.125" style="4"/>
    <col min="1536" max="1536" width="9.875" style="4" customWidth="1"/>
    <col min="1537" max="1537" width="54.25" style="4" customWidth="1"/>
    <col min="1538" max="1538" width="26" style="4" customWidth="1"/>
    <col min="1539" max="1791" width="12.125" style="4"/>
    <col min="1792" max="1792" width="9.875" style="4" customWidth="1"/>
    <col min="1793" max="1793" width="54.25" style="4" customWidth="1"/>
    <col min="1794" max="1794" width="26" style="4" customWidth="1"/>
    <col min="1795" max="2047" width="12.125" style="4"/>
    <col min="2048" max="2048" width="9.875" style="4" customWidth="1"/>
    <col min="2049" max="2049" width="54.25" style="4" customWidth="1"/>
    <col min="2050" max="2050" width="26" style="4" customWidth="1"/>
    <col min="2051" max="2303" width="12.125" style="4"/>
    <col min="2304" max="2304" width="9.875" style="4" customWidth="1"/>
    <col min="2305" max="2305" width="54.25" style="4" customWidth="1"/>
    <col min="2306" max="2306" width="26" style="4" customWidth="1"/>
    <col min="2307" max="2559" width="12.125" style="4"/>
    <col min="2560" max="2560" width="9.875" style="4" customWidth="1"/>
    <col min="2561" max="2561" width="54.25" style="4" customWidth="1"/>
    <col min="2562" max="2562" width="26" style="4" customWidth="1"/>
    <col min="2563" max="2815" width="12.125" style="4"/>
    <col min="2816" max="2816" width="9.875" style="4" customWidth="1"/>
    <col min="2817" max="2817" width="54.25" style="4" customWidth="1"/>
    <col min="2818" max="2818" width="26" style="4" customWidth="1"/>
    <col min="2819" max="3071" width="12.125" style="4"/>
    <col min="3072" max="3072" width="9.875" style="4" customWidth="1"/>
    <col min="3073" max="3073" width="54.25" style="4" customWidth="1"/>
    <col min="3074" max="3074" width="26" style="4" customWidth="1"/>
    <col min="3075" max="3327" width="12.125" style="4"/>
    <col min="3328" max="3328" width="9.875" style="4" customWidth="1"/>
    <col min="3329" max="3329" width="54.25" style="4" customWidth="1"/>
    <col min="3330" max="3330" width="26" style="4" customWidth="1"/>
    <col min="3331" max="3583" width="12.125" style="4"/>
    <col min="3584" max="3584" width="9.875" style="4" customWidth="1"/>
    <col min="3585" max="3585" width="54.25" style="4" customWidth="1"/>
    <col min="3586" max="3586" width="26" style="4" customWidth="1"/>
    <col min="3587" max="3839" width="12.125" style="4"/>
    <col min="3840" max="3840" width="9.875" style="4" customWidth="1"/>
    <col min="3841" max="3841" width="54.25" style="4" customWidth="1"/>
    <col min="3842" max="3842" width="26" style="4" customWidth="1"/>
    <col min="3843" max="4095" width="12.125" style="4"/>
    <col min="4096" max="4096" width="9.875" style="4" customWidth="1"/>
    <col min="4097" max="4097" width="54.25" style="4" customWidth="1"/>
    <col min="4098" max="4098" width="26" style="4" customWidth="1"/>
    <col min="4099" max="4351" width="12.125" style="4"/>
    <col min="4352" max="4352" width="9.875" style="4" customWidth="1"/>
    <col min="4353" max="4353" width="54.25" style="4" customWidth="1"/>
    <col min="4354" max="4354" width="26" style="4" customWidth="1"/>
    <col min="4355" max="4607" width="12.125" style="4"/>
    <col min="4608" max="4608" width="9.875" style="4" customWidth="1"/>
    <col min="4609" max="4609" width="54.25" style="4" customWidth="1"/>
    <col min="4610" max="4610" width="26" style="4" customWidth="1"/>
    <col min="4611" max="4863" width="12.125" style="4"/>
    <col min="4864" max="4864" width="9.875" style="4" customWidth="1"/>
    <col min="4865" max="4865" width="54.25" style="4" customWidth="1"/>
    <col min="4866" max="4866" width="26" style="4" customWidth="1"/>
    <col min="4867" max="5119" width="12.125" style="4"/>
    <col min="5120" max="5120" width="9.875" style="4" customWidth="1"/>
    <col min="5121" max="5121" width="54.25" style="4" customWidth="1"/>
    <col min="5122" max="5122" width="26" style="4" customWidth="1"/>
    <col min="5123" max="5375" width="12.125" style="4"/>
    <col min="5376" max="5376" width="9.875" style="4" customWidth="1"/>
    <col min="5377" max="5377" width="54.25" style="4" customWidth="1"/>
    <col min="5378" max="5378" width="26" style="4" customWidth="1"/>
    <col min="5379" max="5631" width="12.125" style="4"/>
    <col min="5632" max="5632" width="9.875" style="4" customWidth="1"/>
    <col min="5633" max="5633" width="54.25" style="4" customWidth="1"/>
    <col min="5634" max="5634" width="26" style="4" customWidth="1"/>
    <col min="5635" max="5887" width="12.125" style="4"/>
    <col min="5888" max="5888" width="9.875" style="4" customWidth="1"/>
    <col min="5889" max="5889" width="54.25" style="4" customWidth="1"/>
    <col min="5890" max="5890" width="26" style="4" customWidth="1"/>
    <col min="5891" max="6143" width="12.125" style="4"/>
    <col min="6144" max="6144" width="9.875" style="4" customWidth="1"/>
    <col min="6145" max="6145" width="54.25" style="4" customWidth="1"/>
    <col min="6146" max="6146" width="26" style="4" customWidth="1"/>
    <col min="6147" max="6399" width="12.125" style="4"/>
    <col min="6400" max="6400" width="9.875" style="4" customWidth="1"/>
    <col min="6401" max="6401" width="54.25" style="4" customWidth="1"/>
    <col min="6402" max="6402" width="26" style="4" customWidth="1"/>
    <col min="6403" max="6655" width="12.125" style="4"/>
    <col min="6656" max="6656" width="9.875" style="4" customWidth="1"/>
    <col min="6657" max="6657" width="54.25" style="4" customWidth="1"/>
    <col min="6658" max="6658" width="26" style="4" customWidth="1"/>
    <col min="6659" max="6911" width="12.125" style="4"/>
    <col min="6912" max="6912" width="9.875" style="4" customWidth="1"/>
    <col min="6913" max="6913" width="54.25" style="4" customWidth="1"/>
    <col min="6914" max="6914" width="26" style="4" customWidth="1"/>
    <col min="6915" max="7167" width="12.125" style="4"/>
    <col min="7168" max="7168" width="9.875" style="4" customWidth="1"/>
    <col min="7169" max="7169" width="54.25" style="4" customWidth="1"/>
    <col min="7170" max="7170" width="26" style="4" customWidth="1"/>
    <col min="7171" max="7423" width="12.125" style="4"/>
    <col min="7424" max="7424" width="9.875" style="4" customWidth="1"/>
    <col min="7425" max="7425" width="54.25" style="4" customWidth="1"/>
    <col min="7426" max="7426" width="26" style="4" customWidth="1"/>
    <col min="7427" max="7679" width="12.125" style="4"/>
    <col min="7680" max="7680" width="9.875" style="4" customWidth="1"/>
    <col min="7681" max="7681" width="54.25" style="4" customWidth="1"/>
    <col min="7682" max="7682" width="26" style="4" customWidth="1"/>
    <col min="7683" max="7935" width="12.125" style="4"/>
    <col min="7936" max="7936" width="9.875" style="4" customWidth="1"/>
    <col min="7937" max="7937" width="54.25" style="4" customWidth="1"/>
    <col min="7938" max="7938" width="26" style="4" customWidth="1"/>
    <col min="7939" max="8191" width="12.125" style="4"/>
    <col min="8192" max="8192" width="9.875" style="4" customWidth="1"/>
    <col min="8193" max="8193" width="54.25" style="4" customWidth="1"/>
    <col min="8194" max="8194" width="26" style="4" customWidth="1"/>
    <col min="8195" max="8447" width="12.125" style="4"/>
    <col min="8448" max="8448" width="9.875" style="4" customWidth="1"/>
    <col min="8449" max="8449" width="54.25" style="4" customWidth="1"/>
    <col min="8450" max="8450" width="26" style="4" customWidth="1"/>
    <col min="8451" max="8703" width="12.125" style="4"/>
    <col min="8704" max="8704" width="9.875" style="4" customWidth="1"/>
    <col min="8705" max="8705" width="54.25" style="4" customWidth="1"/>
    <col min="8706" max="8706" width="26" style="4" customWidth="1"/>
    <col min="8707" max="8959" width="12.125" style="4"/>
    <col min="8960" max="8960" width="9.875" style="4" customWidth="1"/>
    <col min="8961" max="8961" width="54.25" style="4" customWidth="1"/>
    <col min="8962" max="8962" width="26" style="4" customWidth="1"/>
    <col min="8963" max="9215" width="12.125" style="4"/>
    <col min="9216" max="9216" width="9.875" style="4" customWidth="1"/>
    <col min="9217" max="9217" width="54.25" style="4" customWidth="1"/>
    <col min="9218" max="9218" width="26" style="4" customWidth="1"/>
    <col min="9219" max="9471" width="12.125" style="4"/>
    <col min="9472" max="9472" width="9.875" style="4" customWidth="1"/>
    <col min="9473" max="9473" width="54.25" style="4" customWidth="1"/>
    <col min="9474" max="9474" width="26" style="4" customWidth="1"/>
    <col min="9475" max="9727" width="12.125" style="4"/>
    <col min="9728" max="9728" width="9.875" style="4" customWidth="1"/>
    <col min="9729" max="9729" width="54.25" style="4" customWidth="1"/>
    <col min="9730" max="9730" width="26" style="4" customWidth="1"/>
    <col min="9731" max="9983" width="12.125" style="4"/>
    <col min="9984" max="9984" width="9.875" style="4" customWidth="1"/>
    <col min="9985" max="9985" width="54.25" style="4" customWidth="1"/>
    <col min="9986" max="9986" width="26" style="4" customWidth="1"/>
    <col min="9987" max="10239" width="12.125" style="4"/>
    <col min="10240" max="10240" width="9.875" style="4" customWidth="1"/>
    <col min="10241" max="10241" width="54.25" style="4" customWidth="1"/>
    <col min="10242" max="10242" width="26" style="4" customWidth="1"/>
    <col min="10243" max="10495" width="12.125" style="4"/>
    <col min="10496" max="10496" width="9.875" style="4" customWidth="1"/>
    <col min="10497" max="10497" width="54.25" style="4" customWidth="1"/>
    <col min="10498" max="10498" width="26" style="4" customWidth="1"/>
    <col min="10499" max="10751" width="12.125" style="4"/>
    <col min="10752" max="10752" width="9.875" style="4" customWidth="1"/>
    <col min="10753" max="10753" width="54.25" style="4" customWidth="1"/>
    <col min="10754" max="10754" width="26" style="4" customWidth="1"/>
    <col min="10755" max="11007" width="12.125" style="4"/>
    <col min="11008" max="11008" width="9.875" style="4" customWidth="1"/>
    <col min="11009" max="11009" width="54.25" style="4" customWidth="1"/>
    <col min="11010" max="11010" width="26" style="4" customWidth="1"/>
    <col min="11011" max="11263" width="12.125" style="4"/>
    <col min="11264" max="11264" width="9.875" style="4" customWidth="1"/>
    <col min="11265" max="11265" width="54.25" style="4" customWidth="1"/>
    <col min="11266" max="11266" width="26" style="4" customWidth="1"/>
    <col min="11267" max="11519" width="12.125" style="4"/>
    <col min="11520" max="11520" width="9.875" style="4" customWidth="1"/>
    <col min="11521" max="11521" width="54.25" style="4" customWidth="1"/>
    <col min="11522" max="11522" width="26" style="4" customWidth="1"/>
    <col min="11523" max="11775" width="12.125" style="4"/>
    <col min="11776" max="11776" width="9.875" style="4" customWidth="1"/>
    <col min="11777" max="11777" width="54.25" style="4" customWidth="1"/>
    <col min="11778" max="11778" width="26" style="4" customWidth="1"/>
    <col min="11779" max="12031" width="12.125" style="4"/>
    <col min="12032" max="12032" width="9.875" style="4" customWidth="1"/>
    <col min="12033" max="12033" width="54.25" style="4" customWidth="1"/>
    <col min="12034" max="12034" width="26" style="4" customWidth="1"/>
    <col min="12035" max="12287" width="12.125" style="4"/>
    <col min="12288" max="12288" width="9.875" style="4" customWidth="1"/>
    <col min="12289" max="12289" width="54.25" style="4" customWidth="1"/>
    <col min="12290" max="12290" width="26" style="4" customWidth="1"/>
    <col min="12291" max="12543" width="12.125" style="4"/>
    <col min="12544" max="12544" width="9.875" style="4" customWidth="1"/>
    <col min="12545" max="12545" width="54.25" style="4" customWidth="1"/>
    <col min="12546" max="12546" width="26" style="4" customWidth="1"/>
    <col min="12547" max="12799" width="12.125" style="4"/>
    <col min="12800" max="12800" width="9.875" style="4" customWidth="1"/>
    <col min="12801" max="12801" width="54.25" style="4" customWidth="1"/>
    <col min="12802" max="12802" width="26" style="4" customWidth="1"/>
    <col min="12803" max="13055" width="12.125" style="4"/>
    <col min="13056" max="13056" width="9.875" style="4" customWidth="1"/>
    <col min="13057" max="13057" width="54.25" style="4" customWidth="1"/>
    <col min="13058" max="13058" width="26" style="4" customWidth="1"/>
    <col min="13059" max="13311" width="12.125" style="4"/>
    <col min="13312" max="13312" width="9.875" style="4" customWidth="1"/>
    <col min="13313" max="13313" width="54.25" style="4" customWidth="1"/>
    <col min="13314" max="13314" width="26" style="4" customWidth="1"/>
    <col min="13315" max="13567" width="12.125" style="4"/>
    <col min="13568" max="13568" width="9.875" style="4" customWidth="1"/>
    <col min="13569" max="13569" width="54.25" style="4" customWidth="1"/>
    <col min="13570" max="13570" width="26" style="4" customWidth="1"/>
    <col min="13571" max="13823" width="12.125" style="4"/>
    <col min="13824" max="13824" width="9.875" style="4" customWidth="1"/>
    <col min="13825" max="13825" width="54.25" style="4" customWidth="1"/>
    <col min="13826" max="13826" width="26" style="4" customWidth="1"/>
    <col min="13827" max="14079" width="12.125" style="4"/>
    <col min="14080" max="14080" width="9.875" style="4" customWidth="1"/>
    <col min="14081" max="14081" width="54.25" style="4" customWidth="1"/>
    <col min="14082" max="14082" width="26" style="4" customWidth="1"/>
    <col min="14083" max="14335" width="12.125" style="4"/>
    <col min="14336" max="14336" width="9.875" style="4" customWidth="1"/>
    <col min="14337" max="14337" width="54.25" style="4" customWidth="1"/>
    <col min="14338" max="14338" width="26" style="4" customWidth="1"/>
    <col min="14339" max="14591" width="12.125" style="4"/>
    <col min="14592" max="14592" width="9.875" style="4" customWidth="1"/>
    <col min="14593" max="14593" width="54.25" style="4" customWidth="1"/>
    <col min="14594" max="14594" width="26" style="4" customWidth="1"/>
    <col min="14595" max="14847" width="12.125" style="4"/>
    <col min="14848" max="14848" width="9.875" style="4" customWidth="1"/>
    <col min="14849" max="14849" width="54.25" style="4" customWidth="1"/>
    <col min="14850" max="14850" width="26" style="4" customWidth="1"/>
    <col min="14851" max="15103" width="12.125" style="4"/>
    <col min="15104" max="15104" width="9.875" style="4" customWidth="1"/>
    <col min="15105" max="15105" width="54.25" style="4" customWidth="1"/>
    <col min="15106" max="15106" width="26" style="4" customWidth="1"/>
    <col min="15107" max="15359" width="12.125" style="4"/>
    <col min="15360" max="15360" width="9.875" style="4" customWidth="1"/>
    <col min="15361" max="15361" width="54.25" style="4" customWidth="1"/>
    <col min="15362" max="15362" width="26" style="4" customWidth="1"/>
    <col min="15363" max="15615" width="12.125" style="4"/>
    <col min="15616" max="15616" width="9.875" style="4" customWidth="1"/>
    <col min="15617" max="15617" width="54.25" style="4" customWidth="1"/>
    <col min="15618" max="15618" width="26" style="4" customWidth="1"/>
    <col min="15619" max="15871" width="12.125" style="4"/>
    <col min="15872" max="15872" width="9.875" style="4" customWidth="1"/>
    <col min="15873" max="15873" width="54.25" style="4" customWidth="1"/>
    <col min="15874" max="15874" width="26" style="4" customWidth="1"/>
    <col min="15875" max="16127" width="12.125" style="4"/>
    <col min="16128" max="16128" width="9.875" style="4" customWidth="1"/>
    <col min="16129" max="16129" width="54.25" style="4" customWidth="1"/>
    <col min="16130" max="16130" width="26" style="4" customWidth="1"/>
    <col min="16131" max="16384" width="12.125" style="4"/>
  </cols>
  <sheetData>
    <row r="1" ht="33.95" customHeight="1" spans="1:3">
      <c r="A1" s="145" t="s">
        <v>76</v>
      </c>
      <c r="B1" s="145"/>
      <c r="C1" s="146"/>
    </row>
    <row r="2" customHeight="1" spans="1:3">
      <c r="A2" s="156" t="str">
        <f>"单位："&amp;'[2]##BASEINFO'!$B$19</f>
        <v>单位：万元</v>
      </c>
      <c r="B2" s="156"/>
      <c r="C2" s="148"/>
    </row>
    <row r="3" ht="17.25" customHeight="1" spans="1:3">
      <c r="A3" s="75" t="s">
        <v>3</v>
      </c>
      <c r="B3" s="75" t="s">
        <v>77</v>
      </c>
      <c r="C3" s="138" t="s">
        <v>5</v>
      </c>
    </row>
    <row r="4" customHeight="1" spans="1:3">
      <c r="A4" s="77"/>
      <c r="B4" s="75" t="s">
        <v>78</v>
      </c>
      <c r="C4" s="94">
        <f>SUM(C5,C246,C286,C305,C395,C447,C503,C560,C689,C770,C841,C864,C972,C1024,C1088,C1108,C1138,C1148,C1193,C1214,C1259,C1309,C1312,C1325)</f>
        <v>174449</v>
      </c>
    </row>
    <row r="5" customHeight="1" spans="1:3">
      <c r="A5" s="77">
        <v>201</v>
      </c>
      <c r="B5" s="155" t="s">
        <v>79</v>
      </c>
      <c r="C5" s="94">
        <f>C6+C18+C27+C37+C48+C59+C70+C78+C87+C100+C109+C120+C132+C139+C147+C153+C160+C167+C174+C181+C188+C196+C202+C208+C215+C230+C237+C243</f>
        <v>10957</v>
      </c>
    </row>
    <row r="6" customHeight="1" spans="1:3">
      <c r="A6" s="77">
        <v>20101</v>
      </c>
      <c r="B6" s="155" t="s">
        <v>80</v>
      </c>
      <c r="C6" s="94">
        <f>SUM(C7:C17)</f>
        <v>375</v>
      </c>
    </row>
    <row r="7" customHeight="1" spans="1:3">
      <c r="A7" s="77">
        <v>2010101</v>
      </c>
      <c r="B7" s="77" t="s">
        <v>81</v>
      </c>
      <c r="C7" s="94">
        <v>329</v>
      </c>
    </row>
    <row r="8" customHeight="1" spans="1:3">
      <c r="A8" s="77">
        <v>2010102</v>
      </c>
      <c r="B8" s="77" t="s">
        <v>82</v>
      </c>
      <c r="C8" s="94">
        <v>2</v>
      </c>
    </row>
    <row r="9" customHeight="1" spans="1:3">
      <c r="A9" s="77">
        <v>2010103</v>
      </c>
      <c r="B9" s="77" t="s">
        <v>83</v>
      </c>
      <c r="C9" s="94"/>
    </row>
    <row r="10" customHeight="1" spans="1:3">
      <c r="A10" s="77">
        <v>2010104</v>
      </c>
      <c r="B10" s="77" t="s">
        <v>84</v>
      </c>
      <c r="C10" s="94">
        <v>26</v>
      </c>
    </row>
    <row r="11" customHeight="1" spans="1:3">
      <c r="A11" s="77">
        <v>2010105</v>
      </c>
      <c r="B11" s="77" t="s">
        <v>85</v>
      </c>
      <c r="C11" s="94"/>
    </row>
    <row r="12" customHeight="1" spans="1:3">
      <c r="A12" s="77">
        <v>2010106</v>
      </c>
      <c r="B12" s="77" t="s">
        <v>86</v>
      </c>
      <c r="C12" s="94">
        <v>1</v>
      </c>
    </row>
    <row r="13" customHeight="1" spans="1:3">
      <c r="A13" s="77">
        <v>2010107</v>
      </c>
      <c r="B13" s="77" t="s">
        <v>87</v>
      </c>
      <c r="C13" s="94">
        <v>13</v>
      </c>
    </row>
    <row r="14" customHeight="1" spans="1:3">
      <c r="A14" s="77">
        <v>2010108</v>
      </c>
      <c r="B14" s="77" t="s">
        <v>88</v>
      </c>
      <c r="C14" s="94"/>
    </row>
    <row r="15" customHeight="1" spans="1:3">
      <c r="A15" s="77">
        <v>2010109</v>
      </c>
      <c r="B15" s="77" t="s">
        <v>89</v>
      </c>
      <c r="C15" s="94"/>
    </row>
    <row r="16" customHeight="1" spans="1:3">
      <c r="A16" s="77">
        <v>2010150</v>
      </c>
      <c r="B16" s="77" t="s">
        <v>90</v>
      </c>
      <c r="C16" s="94"/>
    </row>
    <row r="17" customHeight="1" spans="1:3">
      <c r="A17" s="77">
        <v>2010199</v>
      </c>
      <c r="B17" s="77" t="s">
        <v>91</v>
      </c>
      <c r="C17" s="94">
        <v>4</v>
      </c>
    </row>
    <row r="18" customHeight="1" spans="1:3">
      <c r="A18" s="77">
        <v>20102</v>
      </c>
      <c r="B18" s="155" t="s">
        <v>92</v>
      </c>
      <c r="C18" s="94">
        <f>SUM(C19:C26)</f>
        <v>212</v>
      </c>
    </row>
    <row r="19" customHeight="1" spans="1:3">
      <c r="A19" s="77">
        <v>2010201</v>
      </c>
      <c r="B19" s="77" t="s">
        <v>81</v>
      </c>
      <c r="C19" s="94">
        <v>184</v>
      </c>
    </row>
    <row r="20" customHeight="1" spans="1:3">
      <c r="A20" s="77">
        <v>2010202</v>
      </c>
      <c r="B20" s="77" t="s">
        <v>82</v>
      </c>
      <c r="C20" s="94">
        <v>2</v>
      </c>
    </row>
    <row r="21" customHeight="1" spans="1:3">
      <c r="A21" s="77">
        <v>2010203</v>
      </c>
      <c r="B21" s="77" t="s">
        <v>83</v>
      </c>
      <c r="C21" s="94"/>
    </row>
    <row r="22" customHeight="1" spans="1:3">
      <c r="A22" s="77">
        <v>2010204</v>
      </c>
      <c r="B22" s="77" t="s">
        <v>93</v>
      </c>
      <c r="C22" s="94">
        <v>11</v>
      </c>
    </row>
    <row r="23" customHeight="1" spans="1:3">
      <c r="A23" s="77">
        <v>2010205</v>
      </c>
      <c r="B23" s="77" t="s">
        <v>94</v>
      </c>
      <c r="C23" s="94"/>
    </row>
    <row r="24" customHeight="1" spans="1:3">
      <c r="A24" s="77">
        <v>2010206</v>
      </c>
      <c r="B24" s="77" t="s">
        <v>95</v>
      </c>
      <c r="C24" s="94"/>
    </row>
    <row r="25" customHeight="1" spans="1:3">
      <c r="A25" s="77">
        <v>2010250</v>
      </c>
      <c r="B25" s="77" t="s">
        <v>90</v>
      </c>
      <c r="C25" s="94"/>
    </row>
    <row r="26" customHeight="1" spans="1:3">
      <c r="A26" s="77">
        <v>2010299</v>
      </c>
      <c r="B26" s="77" t="s">
        <v>96</v>
      </c>
      <c r="C26" s="94">
        <v>15</v>
      </c>
    </row>
    <row r="27" customHeight="1" spans="1:3">
      <c r="A27" s="77">
        <v>20103</v>
      </c>
      <c r="B27" s="155" t="s">
        <v>97</v>
      </c>
      <c r="C27" s="94">
        <f>SUM(C28:C36)</f>
        <v>4879</v>
      </c>
    </row>
    <row r="28" customHeight="1" spans="1:3">
      <c r="A28" s="77">
        <v>2010301</v>
      </c>
      <c r="B28" s="77" t="s">
        <v>81</v>
      </c>
      <c r="C28" s="94">
        <v>2026</v>
      </c>
    </row>
    <row r="29" customHeight="1" spans="1:3">
      <c r="A29" s="77">
        <v>2010302</v>
      </c>
      <c r="B29" s="77" t="s">
        <v>82</v>
      </c>
      <c r="C29" s="94">
        <v>259</v>
      </c>
    </row>
    <row r="30" customHeight="1" spans="1:3">
      <c r="A30" s="77">
        <v>2010303</v>
      </c>
      <c r="B30" s="77" t="s">
        <v>83</v>
      </c>
      <c r="C30" s="94">
        <v>1221</v>
      </c>
    </row>
    <row r="31" customHeight="1" spans="1:3">
      <c r="A31" s="77">
        <v>2010304</v>
      </c>
      <c r="B31" s="77" t="s">
        <v>98</v>
      </c>
      <c r="C31" s="94"/>
    </row>
    <row r="32" customHeight="1" spans="1:3">
      <c r="A32" s="77">
        <v>2010305</v>
      </c>
      <c r="B32" s="77" t="s">
        <v>99</v>
      </c>
      <c r="C32" s="94"/>
    </row>
    <row r="33" customHeight="1" spans="1:3">
      <c r="A33" s="77">
        <v>2010306</v>
      </c>
      <c r="B33" s="77" t="s">
        <v>100</v>
      </c>
      <c r="C33" s="94">
        <v>2</v>
      </c>
    </row>
    <row r="34" customHeight="1" spans="1:3">
      <c r="A34" s="77">
        <v>2010309</v>
      </c>
      <c r="B34" s="77" t="s">
        <v>101</v>
      </c>
      <c r="C34" s="94"/>
    </row>
    <row r="35" customHeight="1" spans="1:3">
      <c r="A35" s="77">
        <v>2010350</v>
      </c>
      <c r="B35" s="77" t="s">
        <v>90</v>
      </c>
      <c r="C35" s="94">
        <v>1257</v>
      </c>
    </row>
    <row r="36" customHeight="1" spans="1:3">
      <c r="A36" s="77">
        <v>2010399</v>
      </c>
      <c r="B36" s="77" t="s">
        <v>102</v>
      </c>
      <c r="C36" s="94">
        <v>114</v>
      </c>
    </row>
    <row r="37" customHeight="1" spans="1:3">
      <c r="A37" s="77">
        <v>20104</v>
      </c>
      <c r="B37" s="155" t="s">
        <v>103</v>
      </c>
      <c r="C37" s="94">
        <f>SUM(C38:C47)</f>
        <v>65</v>
      </c>
    </row>
    <row r="38" customHeight="1" spans="1:3">
      <c r="A38" s="77">
        <v>2010401</v>
      </c>
      <c r="B38" s="77" t="s">
        <v>81</v>
      </c>
      <c r="C38" s="94">
        <v>64</v>
      </c>
    </row>
    <row r="39" customHeight="1" spans="1:3">
      <c r="A39" s="77">
        <v>2010402</v>
      </c>
      <c r="B39" s="77" t="s">
        <v>82</v>
      </c>
      <c r="C39" s="94">
        <v>1</v>
      </c>
    </row>
    <row r="40" customHeight="1" spans="1:3">
      <c r="A40" s="77">
        <v>2010403</v>
      </c>
      <c r="B40" s="77" t="s">
        <v>83</v>
      </c>
      <c r="C40" s="94"/>
    </row>
    <row r="41" customHeight="1" spans="1:3">
      <c r="A41" s="77">
        <v>2010404</v>
      </c>
      <c r="B41" s="77" t="s">
        <v>104</v>
      </c>
      <c r="C41" s="94"/>
    </row>
    <row r="42" customHeight="1" spans="1:3">
      <c r="A42" s="77">
        <v>2010405</v>
      </c>
      <c r="B42" s="77" t="s">
        <v>105</v>
      </c>
      <c r="C42" s="94"/>
    </row>
    <row r="43" customHeight="1" spans="1:3">
      <c r="A43" s="77">
        <v>2010406</v>
      </c>
      <c r="B43" s="77" t="s">
        <v>106</v>
      </c>
      <c r="C43" s="94"/>
    </row>
    <row r="44" customHeight="1" spans="1:3">
      <c r="A44" s="77">
        <v>2010407</v>
      </c>
      <c r="B44" s="77" t="s">
        <v>107</v>
      </c>
      <c r="C44" s="94"/>
    </row>
    <row r="45" customHeight="1" spans="1:3">
      <c r="A45" s="77">
        <v>2010408</v>
      </c>
      <c r="B45" s="77" t="s">
        <v>108</v>
      </c>
      <c r="C45" s="94"/>
    </row>
    <row r="46" customHeight="1" spans="1:3">
      <c r="A46" s="77">
        <v>2010450</v>
      </c>
      <c r="B46" s="77" t="s">
        <v>90</v>
      </c>
      <c r="C46" s="94"/>
    </row>
    <row r="47" customHeight="1" spans="1:3">
      <c r="A47" s="77">
        <v>2010499</v>
      </c>
      <c r="B47" s="77" t="s">
        <v>109</v>
      </c>
      <c r="C47" s="94"/>
    </row>
    <row r="48" customHeight="1" spans="1:3">
      <c r="A48" s="77">
        <v>20105</v>
      </c>
      <c r="B48" s="155" t="s">
        <v>110</v>
      </c>
      <c r="C48" s="94">
        <f>SUM(C49:C58)</f>
        <v>160</v>
      </c>
    </row>
    <row r="49" customHeight="1" spans="1:3">
      <c r="A49" s="77">
        <v>2010501</v>
      </c>
      <c r="B49" s="77" t="s">
        <v>81</v>
      </c>
      <c r="C49" s="94">
        <v>59</v>
      </c>
    </row>
    <row r="50" customHeight="1" spans="1:3">
      <c r="A50" s="77">
        <v>2010502</v>
      </c>
      <c r="B50" s="77" t="s">
        <v>82</v>
      </c>
      <c r="C50" s="94"/>
    </row>
    <row r="51" customHeight="1" spans="1:3">
      <c r="A51" s="77">
        <v>2010503</v>
      </c>
      <c r="B51" s="77" t="s">
        <v>83</v>
      </c>
      <c r="C51" s="94"/>
    </row>
    <row r="52" customHeight="1" spans="1:3">
      <c r="A52" s="77">
        <v>2010504</v>
      </c>
      <c r="B52" s="77" t="s">
        <v>111</v>
      </c>
      <c r="C52" s="94"/>
    </row>
    <row r="53" customHeight="1" spans="1:3">
      <c r="A53" s="77">
        <v>2010505</v>
      </c>
      <c r="B53" s="77" t="s">
        <v>112</v>
      </c>
      <c r="C53" s="94">
        <v>16</v>
      </c>
    </row>
    <row r="54" customHeight="1" spans="1:3">
      <c r="A54" s="77">
        <v>2010506</v>
      </c>
      <c r="B54" s="77" t="s">
        <v>113</v>
      </c>
      <c r="C54" s="94">
        <v>13</v>
      </c>
    </row>
    <row r="55" customHeight="1" spans="1:3">
      <c r="A55" s="77">
        <v>2010507</v>
      </c>
      <c r="B55" s="77" t="s">
        <v>114</v>
      </c>
      <c r="C55" s="94">
        <v>45</v>
      </c>
    </row>
    <row r="56" customHeight="1" spans="1:3">
      <c r="A56" s="77">
        <v>2010508</v>
      </c>
      <c r="B56" s="77" t="s">
        <v>115</v>
      </c>
      <c r="C56" s="94"/>
    </row>
    <row r="57" customHeight="1" spans="1:3">
      <c r="A57" s="77">
        <v>2010550</v>
      </c>
      <c r="B57" s="77" t="s">
        <v>90</v>
      </c>
      <c r="C57" s="94"/>
    </row>
    <row r="58" customHeight="1" spans="1:3">
      <c r="A58" s="77">
        <v>2010599</v>
      </c>
      <c r="B58" s="77" t="s">
        <v>116</v>
      </c>
      <c r="C58" s="94">
        <v>27</v>
      </c>
    </row>
    <row r="59" customHeight="1" spans="1:3">
      <c r="A59" s="77">
        <v>20106</v>
      </c>
      <c r="B59" s="155" t="s">
        <v>117</v>
      </c>
      <c r="C59" s="94">
        <f>SUM(C60:C69)</f>
        <v>357</v>
      </c>
    </row>
    <row r="60" customHeight="1" spans="1:3">
      <c r="A60" s="77">
        <v>2010601</v>
      </c>
      <c r="B60" s="77" t="s">
        <v>81</v>
      </c>
      <c r="C60" s="94">
        <v>269</v>
      </c>
    </row>
    <row r="61" customHeight="1" spans="1:3">
      <c r="A61" s="77">
        <v>2010602</v>
      </c>
      <c r="B61" s="77" t="s">
        <v>82</v>
      </c>
      <c r="C61" s="94"/>
    </row>
    <row r="62" customHeight="1" spans="1:3">
      <c r="A62" s="77">
        <v>2010603</v>
      </c>
      <c r="B62" s="77" t="s">
        <v>83</v>
      </c>
      <c r="C62" s="94"/>
    </row>
    <row r="63" customHeight="1" spans="1:3">
      <c r="A63" s="77">
        <v>2010604</v>
      </c>
      <c r="B63" s="77" t="s">
        <v>118</v>
      </c>
      <c r="C63" s="94"/>
    </row>
    <row r="64" customHeight="1" spans="1:3">
      <c r="A64" s="77">
        <v>2010605</v>
      </c>
      <c r="B64" s="77" t="s">
        <v>119</v>
      </c>
      <c r="C64" s="94">
        <v>8</v>
      </c>
    </row>
    <row r="65" customHeight="1" spans="1:3">
      <c r="A65" s="77">
        <v>2010606</v>
      </c>
      <c r="B65" s="77" t="s">
        <v>120</v>
      </c>
      <c r="C65" s="94"/>
    </row>
    <row r="66" customHeight="1" spans="1:3">
      <c r="A66" s="77">
        <v>2010607</v>
      </c>
      <c r="B66" s="77" t="s">
        <v>121</v>
      </c>
      <c r="C66" s="94">
        <v>23</v>
      </c>
    </row>
    <row r="67" customHeight="1" spans="1:3">
      <c r="A67" s="77">
        <v>2010608</v>
      </c>
      <c r="B67" s="77" t="s">
        <v>122</v>
      </c>
      <c r="C67" s="94">
        <v>13</v>
      </c>
    </row>
    <row r="68" customHeight="1" spans="1:3">
      <c r="A68" s="77">
        <v>2010650</v>
      </c>
      <c r="B68" s="77" t="s">
        <v>90</v>
      </c>
      <c r="C68" s="94"/>
    </row>
    <row r="69" customHeight="1" spans="1:3">
      <c r="A69" s="77">
        <v>2010699</v>
      </c>
      <c r="B69" s="77" t="s">
        <v>123</v>
      </c>
      <c r="C69" s="94">
        <v>44</v>
      </c>
    </row>
    <row r="70" customHeight="1" spans="1:3">
      <c r="A70" s="77">
        <v>20107</v>
      </c>
      <c r="B70" s="155" t="s">
        <v>124</v>
      </c>
      <c r="C70" s="94">
        <f>SUM(C71:C77)</f>
        <v>1559</v>
      </c>
    </row>
    <row r="71" customHeight="1" spans="1:3">
      <c r="A71" s="77">
        <v>2010701</v>
      </c>
      <c r="B71" s="77" t="s">
        <v>81</v>
      </c>
      <c r="C71" s="94"/>
    </row>
    <row r="72" customHeight="1" spans="1:3">
      <c r="A72" s="77">
        <v>2010702</v>
      </c>
      <c r="B72" s="77" t="s">
        <v>82</v>
      </c>
      <c r="C72" s="94"/>
    </row>
    <row r="73" customHeight="1" spans="1:3">
      <c r="A73" s="77">
        <v>2010703</v>
      </c>
      <c r="B73" s="77" t="s">
        <v>83</v>
      </c>
      <c r="C73" s="94"/>
    </row>
    <row r="74" customHeight="1" spans="1:3">
      <c r="A74" s="77">
        <v>2010709</v>
      </c>
      <c r="B74" s="77" t="s">
        <v>121</v>
      </c>
      <c r="C74" s="94"/>
    </row>
    <row r="75" customHeight="1" spans="1:3">
      <c r="A75" s="77">
        <v>2010710</v>
      </c>
      <c r="B75" s="77" t="s">
        <v>125</v>
      </c>
      <c r="C75" s="94"/>
    </row>
    <row r="76" customHeight="1" spans="1:3">
      <c r="A76" s="77">
        <v>2010750</v>
      </c>
      <c r="B76" s="77" t="s">
        <v>90</v>
      </c>
      <c r="C76" s="94"/>
    </row>
    <row r="77" customHeight="1" spans="1:3">
      <c r="A77" s="77">
        <v>2010799</v>
      </c>
      <c r="B77" s="77" t="s">
        <v>126</v>
      </c>
      <c r="C77" s="94">
        <v>1559</v>
      </c>
    </row>
    <row r="78" customHeight="1" spans="1:3">
      <c r="A78" s="77">
        <v>20108</v>
      </c>
      <c r="B78" s="155" t="s">
        <v>127</v>
      </c>
      <c r="C78" s="94">
        <f>SUM(C79:C86)</f>
        <v>67</v>
      </c>
    </row>
    <row r="79" customHeight="1" spans="1:3">
      <c r="A79" s="77">
        <v>2010801</v>
      </c>
      <c r="B79" s="77" t="s">
        <v>81</v>
      </c>
      <c r="C79" s="94">
        <v>62</v>
      </c>
    </row>
    <row r="80" customHeight="1" spans="1:3">
      <c r="A80" s="77">
        <v>2010802</v>
      </c>
      <c r="B80" s="77" t="s">
        <v>82</v>
      </c>
      <c r="C80" s="94">
        <v>3</v>
      </c>
    </row>
    <row r="81" customHeight="1" spans="1:3">
      <c r="A81" s="77">
        <v>2010803</v>
      </c>
      <c r="B81" s="77" t="s">
        <v>83</v>
      </c>
      <c r="C81" s="94"/>
    </row>
    <row r="82" customHeight="1" spans="1:3">
      <c r="A82" s="77">
        <v>2010804</v>
      </c>
      <c r="B82" s="77" t="s">
        <v>128</v>
      </c>
      <c r="C82" s="94">
        <v>2</v>
      </c>
    </row>
    <row r="83" customHeight="1" spans="1:3">
      <c r="A83" s="77">
        <v>2010805</v>
      </c>
      <c r="B83" s="77" t="s">
        <v>129</v>
      </c>
      <c r="C83" s="94"/>
    </row>
    <row r="84" customHeight="1" spans="1:3">
      <c r="A84" s="77">
        <v>2010806</v>
      </c>
      <c r="B84" s="77" t="s">
        <v>121</v>
      </c>
      <c r="C84" s="94"/>
    </row>
    <row r="85" customHeight="1" spans="1:3">
      <c r="A85" s="77">
        <v>2010850</v>
      </c>
      <c r="B85" s="77" t="s">
        <v>90</v>
      </c>
      <c r="C85" s="94"/>
    </row>
    <row r="86" customHeight="1" spans="1:3">
      <c r="A86" s="77">
        <v>2010899</v>
      </c>
      <c r="B86" s="77" t="s">
        <v>130</v>
      </c>
      <c r="C86" s="94"/>
    </row>
    <row r="87" customHeight="1" spans="1:3">
      <c r="A87" s="77">
        <v>20109</v>
      </c>
      <c r="B87" s="155" t="s">
        <v>131</v>
      </c>
      <c r="C87" s="94">
        <f>SUM(C88:C99)</f>
        <v>0</v>
      </c>
    </row>
    <row r="88" customHeight="1" spans="1:3">
      <c r="A88" s="77">
        <v>2010901</v>
      </c>
      <c r="B88" s="77" t="s">
        <v>81</v>
      </c>
      <c r="C88" s="94"/>
    </row>
    <row r="89" customHeight="1" spans="1:3">
      <c r="A89" s="77">
        <v>2010902</v>
      </c>
      <c r="B89" s="77" t="s">
        <v>82</v>
      </c>
      <c r="C89" s="94"/>
    </row>
    <row r="90" customHeight="1" spans="1:3">
      <c r="A90" s="77">
        <v>2010903</v>
      </c>
      <c r="B90" s="77" t="s">
        <v>83</v>
      </c>
      <c r="C90" s="94"/>
    </row>
    <row r="91" customHeight="1" spans="1:3">
      <c r="A91" s="77">
        <v>2010905</v>
      </c>
      <c r="B91" s="77" t="s">
        <v>132</v>
      </c>
      <c r="C91" s="94"/>
    </row>
    <row r="92" customHeight="1" spans="1:3">
      <c r="A92" s="77">
        <v>2010907</v>
      </c>
      <c r="B92" s="77" t="s">
        <v>133</v>
      </c>
      <c r="C92" s="94"/>
    </row>
    <row r="93" customHeight="1" spans="1:3">
      <c r="A93" s="77">
        <v>2010908</v>
      </c>
      <c r="B93" s="77" t="s">
        <v>121</v>
      </c>
      <c r="C93" s="94"/>
    </row>
    <row r="94" customHeight="1" spans="1:3">
      <c r="A94" s="77">
        <v>2010909</v>
      </c>
      <c r="B94" s="77" t="s">
        <v>134</v>
      </c>
      <c r="C94" s="94"/>
    </row>
    <row r="95" customHeight="1" spans="1:3">
      <c r="A95" s="77">
        <v>2010910</v>
      </c>
      <c r="B95" s="77" t="s">
        <v>135</v>
      </c>
      <c r="C95" s="94"/>
    </row>
    <row r="96" customHeight="1" spans="1:3">
      <c r="A96" s="77">
        <v>2010911</v>
      </c>
      <c r="B96" s="77" t="s">
        <v>136</v>
      </c>
      <c r="C96" s="94"/>
    </row>
    <row r="97" customHeight="1" spans="1:3">
      <c r="A97" s="77">
        <v>2010912</v>
      </c>
      <c r="B97" s="77" t="s">
        <v>137</v>
      </c>
      <c r="C97" s="94"/>
    </row>
    <row r="98" customHeight="1" spans="1:3">
      <c r="A98" s="77">
        <v>2010950</v>
      </c>
      <c r="B98" s="77" t="s">
        <v>90</v>
      </c>
      <c r="C98" s="94"/>
    </row>
    <row r="99" customHeight="1" spans="1:3">
      <c r="A99" s="77">
        <v>2010999</v>
      </c>
      <c r="B99" s="77" t="s">
        <v>138</v>
      </c>
      <c r="C99" s="94"/>
    </row>
    <row r="100" customHeight="1" spans="1:3">
      <c r="A100" s="77">
        <v>20111</v>
      </c>
      <c r="B100" s="155" t="s">
        <v>139</v>
      </c>
      <c r="C100" s="94">
        <f>SUM(C101:C108)</f>
        <v>554</v>
      </c>
    </row>
    <row r="101" customHeight="1" spans="1:3">
      <c r="A101" s="77">
        <v>2011101</v>
      </c>
      <c r="B101" s="77" t="s">
        <v>81</v>
      </c>
      <c r="C101" s="94">
        <v>460</v>
      </c>
    </row>
    <row r="102" customHeight="1" spans="1:3">
      <c r="A102" s="77">
        <v>2011102</v>
      </c>
      <c r="B102" s="77" t="s">
        <v>82</v>
      </c>
      <c r="C102" s="94">
        <v>31</v>
      </c>
    </row>
    <row r="103" customHeight="1" spans="1:3">
      <c r="A103" s="77">
        <v>2011103</v>
      </c>
      <c r="B103" s="77" t="s">
        <v>83</v>
      </c>
      <c r="C103" s="94"/>
    </row>
    <row r="104" customHeight="1" spans="1:3">
      <c r="A104" s="77">
        <v>2011104</v>
      </c>
      <c r="B104" s="77" t="s">
        <v>140</v>
      </c>
      <c r="C104" s="94"/>
    </row>
    <row r="105" customHeight="1" spans="1:3">
      <c r="A105" s="77">
        <v>2011105</v>
      </c>
      <c r="B105" s="77" t="s">
        <v>141</v>
      </c>
      <c r="C105" s="94"/>
    </row>
    <row r="106" customHeight="1" spans="1:3">
      <c r="A106" s="77">
        <v>2011106</v>
      </c>
      <c r="B106" s="77" t="s">
        <v>142</v>
      </c>
      <c r="C106" s="94"/>
    </row>
    <row r="107" customHeight="1" spans="1:3">
      <c r="A107" s="77">
        <v>2011150</v>
      </c>
      <c r="B107" s="77" t="s">
        <v>90</v>
      </c>
      <c r="C107" s="94">
        <v>40</v>
      </c>
    </row>
    <row r="108" customHeight="1" spans="1:3">
      <c r="A108" s="77">
        <v>2011199</v>
      </c>
      <c r="B108" s="77" t="s">
        <v>143</v>
      </c>
      <c r="C108" s="94">
        <v>23</v>
      </c>
    </row>
    <row r="109" customHeight="1" spans="1:3">
      <c r="A109" s="77">
        <v>20113</v>
      </c>
      <c r="B109" s="155" t="s">
        <v>144</v>
      </c>
      <c r="C109" s="94">
        <f>SUM(C110:C119)</f>
        <v>89</v>
      </c>
    </row>
    <row r="110" customHeight="1" spans="1:3">
      <c r="A110" s="77">
        <v>2011301</v>
      </c>
      <c r="B110" s="77" t="s">
        <v>81</v>
      </c>
      <c r="C110" s="94">
        <v>59</v>
      </c>
    </row>
    <row r="111" customHeight="1" spans="1:3">
      <c r="A111" s="77">
        <v>2011302</v>
      </c>
      <c r="B111" s="77" t="s">
        <v>82</v>
      </c>
      <c r="C111" s="94"/>
    </row>
    <row r="112" customHeight="1" spans="1:3">
      <c r="A112" s="77">
        <v>2011303</v>
      </c>
      <c r="B112" s="77" t="s">
        <v>83</v>
      </c>
      <c r="C112" s="94"/>
    </row>
    <row r="113" customHeight="1" spans="1:3">
      <c r="A113" s="77">
        <v>2011304</v>
      </c>
      <c r="B113" s="77" t="s">
        <v>145</v>
      </c>
      <c r="C113" s="94"/>
    </row>
    <row r="114" customHeight="1" spans="1:3">
      <c r="A114" s="77">
        <v>2011305</v>
      </c>
      <c r="B114" s="77" t="s">
        <v>146</v>
      </c>
      <c r="C114" s="94"/>
    </row>
    <row r="115" customHeight="1" spans="1:3">
      <c r="A115" s="77">
        <v>2011306</v>
      </c>
      <c r="B115" s="77" t="s">
        <v>147</v>
      </c>
      <c r="C115" s="94"/>
    </row>
    <row r="116" customHeight="1" spans="1:3">
      <c r="A116" s="77">
        <v>2011307</v>
      </c>
      <c r="B116" s="77" t="s">
        <v>148</v>
      </c>
      <c r="C116" s="94"/>
    </row>
    <row r="117" customHeight="1" spans="1:3">
      <c r="A117" s="77">
        <v>2011308</v>
      </c>
      <c r="B117" s="77" t="s">
        <v>149</v>
      </c>
      <c r="C117" s="94">
        <v>27</v>
      </c>
    </row>
    <row r="118" customHeight="1" spans="1:3">
      <c r="A118" s="77">
        <v>2011350</v>
      </c>
      <c r="B118" s="77" t="s">
        <v>90</v>
      </c>
      <c r="C118" s="94"/>
    </row>
    <row r="119" customHeight="1" spans="1:3">
      <c r="A119" s="77">
        <v>2011399</v>
      </c>
      <c r="B119" s="77" t="s">
        <v>150</v>
      </c>
      <c r="C119" s="94">
        <v>3</v>
      </c>
    </row>
    <row r="120" customHeight="1" spans="1:3">
      <c r="A120" s="77">
        <v>20114</v>
      </c>
      <c r="B120" s="155" t="s">
        <v>151</v>
      </c>
      <c r="C120" s="94">
        <f>SUM(C121:C131)</f>
        <v>0</v>
      </c>
    </row>
    <row r="121" customHeight="1" spans="1:3">
      <c r="A121" s="77">
        <v>2011401</v>
      </c>
      <c r="B121" s="77" t="s">
        <v>81</v>
      </c>
      <c r="C121" s="94"/>
    </row>
    <row r="122" customHeight="1" spans="1:3">
      <c r="A122" s="77">
        <v>2011402</v>
      </c>
      <c r="B122" s="77" t="s">
        <v>82</v>
      </c>
      <c r="C122" s="94"/>
    </row>
    <row r="123" customHeight="1" spans="1:3">
      <c r="A123" s="77">
        <v>2011403</v>
      </c>
      <c r="B123" s="77" t="s">
        <v>83</v>
      </c>
      <c r="C123" s="94"/>
    </row>
    <row r="124" customHeight="1" spans="1:3">
      <c r="A124" s="77">
        <v>2011404</v>
      </c>
      <c r="B124" s="77" t="s">
        <v>152</v>
      </c>
      <c r="C124" s="94"/>
    </row>
    <row r="125" customHeight="1" spans="1:3">
      <c r="A125" s="77">
        <v>2011405</v>
      </c>
      <c r="B125" s="77" t="s">
        <v>153</v>
      </c>
      <c r="C125" s="94"/>
    </row>
    <row r="126" customHeight="1" spans="1:3">
      <c r="A126" s="77">
        <v>2011408</v>
      </c>
      <c r="B126" s="77" t="s">
        <v>154</v>
      </c>
      <c r="C126" s="94"/>
    </row>
    <row r="127" customHeight="1" spans="1:3">
      <c r="A127" s="77">
        <v>2011409</v>
      </c>
      <c r="B127" s="77" t="s">
        <v>155</v>
      </c>
      <c r="C127" s="94"/>
    </row>
    <row r="128" customHeight="1" spans="1:3">
      <c r="A128" s="77">
        <v>2011410</v>
      </c>
      <c r="B128" s="77" t="s">
        <v>156</v>
      </c>
      <c r="C128" s="94"/>
    </row>
    <row r="129" customHeight="1" spans="1:3">
      <c r="A129" s="77">
        <v>2011411</v>
      </c>
      <c r="B129" s="77" t="s">
        <v>157</v>
      </c>
      <c r="C129" s="94"/>
    </row>
    <row r="130" customHeight="1" spans="1:3">
      <c r="A130" s="77">
        <v>2011450</v>
      </c>
      <c r="B130" s="77" t="s">
        <v>90</v>
      </c>
      <c r="C130" s="94"/>
    </row>
    <row r="131" customHeight="1" spans="1:3">
      <c r="A131" s="77">
        <v>2011499</v>
      </c>
      <c r="B131" s="77" t="s">
        <v>158</v>
      </c>
      <c r="C131" s="94"/>
    </row>
    <row r="132" customHeight="1" spans="1:3">
      <c r="A132" s="77">
        <v>20123</v>
      </c>
      <c r="B132" s="155" t="s">
        <v>159</v>
      </c>
      <c r="C132" s="94">
        <f>SUM(C133:C138)</f>
        <v>5</v>
      </c>
    </row>
    <row r="133" customHeight="1" spans="1:3">
      <c r="A133" s="77">
        <v>2012301</v>
      </c>
      <c r="B133" s="77" t="s">
        <v>81</v>
      </c>
      <c r="C133" s="94"/>
    </row>
    <row r="134" customHeight="1" spans="1:3">
      <c r="A134" s="77">
        <v>2012302</v>
      </c>
      <c r="B134" s="77" t="s">
        <v>82</v>
      </c>
      <c r="C134" s="94"/>
    </row>
    <row r="135" customHeight="1" spans="1:3">
      <c r="A135" s="77">
        <v>2012303</v>
      </c>
      <c r="B135" s="77" t="s">
        <v>83</v>
      </c>
      <c r="C135" s="94"/>
    </row>
    <row r="136" customHeight="1" spans="1:3">
      <c r="A136" s="77">
        <v>2012304</v>
      </c>
      <c r="B136" s="77" t="s">
        <v>160</v>
      </c>
      <c r="C136" s="94">
        <v>1</v>
      </c>
    </row>
    <row r="137" customHeight="1" spans="1:3">
      <c r="A137" s="77">
        <v>2012350</v>
      </c>
      <c r="B137" s="77" t="s">
        <v>90</v>
      </c>
      <c r="C137" s="94"/>
    </row>
    <row r="138" customHeight="1" spans="1:3">
      <c r="A138" s="77">
        <v>2012399</v>
      </c>
      <c r="B138" s="77" t="s">
        <v>161</v>
      </c>
      <c r="C138" s="94">
        <v>4</v>
      </c>
    </row>
    <row r="139" customHeight="1" spans="1:3">
      <c r="A139" s="77">
        <v>20125</v>
      </c>
      <c r="B139" s="155" t="s">
        <v>162</v>
      </c>
      <c r="C139" s="94">
        <f>SUM(C140:C146)</f>
        <v>0</v>
      </c>
    </row>
    <row r="140" customHeight="1" spans="1:3">
      <c r="A140" s="77">
        <v>2012501</v>
      </c>
      <c r="B140" s="77" t="s">
        <v>81</v>
      </c>
      <c r="C140" s="94"/>
    </row>
    <row r="141" customHeight="1" spans="1:3">
      <c r="A141" s="77">
        <v>2012502</v>
      </c>
      <c r="B141" s="77" t="s">
        <v>82</v>
      </c>
      <c r="C141" s="94"/>
    </row>
    <row r="142" customHeight="1" spans="1:3">
      <c r="A142" s="77">
        <v>2012503</v>
      </c>
      <c r="B142" s="77" t="s">
        <v>83</v>
      </c>
      <c r="C142" s="94"/>
    </row>
    <row r="143" customHeight="1" spans="1:3">
      <c r="A143" s="77">
        <v>2012504</v>
      </c>
      <c r="B143" s="77" t="s">
        <v>163</v>
      </c>
      <c r="C143" s="94"/>
    </row>
    <row r="144" customHeight="1" spans="1:3">
      <c r="A144" s="77">
        <v>2012505</v>
      </c>
      <c r="B144" s="77" t="s">
        <v>164</v>
      </c>
      <c r="C144" s="94"/>
    </row>
    <row r="145" customHeight="1" spans="1:3">
      <c r="A145" s="77">
        <v>2012550</v>
      </c>
      <c r="B145" s="77" t="s">
        <v>90</v>
      </c>
      <c r="C145" s="94"/>
    </row>
    <row r="146" customHeight="1" spans="1:3">
      <c r="A146" s="77">
        <v>2012599</v>
      </c>
      <c r="B146" s="77" t="s">
        <v>165</v>
      </c>
      <c r="C146" s="94"/>
    </row>
    <row r="147" customHeight="1" spans="1:3">
      <c r="A147" s="77">
        <v>20126</v>
      </c>
      <c r="B147" s="155" t="s">
        <v>166</v>
      </c>
      <c r="C147" s="94">
        <f>SUM(C148:C152)</f>
        <v>28</v>
      </c>
    </row>
    <row r="148" customHeight="1" spans="1:3">
      <c r="A148" s="77">
        <v>2012601</v>
      </c>
      <c r="B148" s="77" t="s">
        <v>81</v>
      </c>
      <c r="C148" s="94">
        <v>27</v>
      </c>
    </row>
    <row r="149" customHeight="1" spans="1:3">
      <c r="A149" s="77">
        <v>2012602</v>
      </c>
      <c r="B149" s="77" t="s">
        <v>82</v>
      </c>
      <c r="C149" s="94"/>
    </row>
    <row r="150" customHeight="1" spans="1:3">
      <c r="A150" s="77">
        <v>2012603</v>
      </c>
      <c r="B150" s="77" t="s">
        <v>83</v>
      </c>
      <c r="C150" s="94"/>
    </row>
    <row r="151" customHeight="1" spans="1:3">
      <c r="A151" s="77">
        <v>2012604</v>
      </c>
      <c r="B151" s="77" t="s">
        <v>167</v>
      </c>
      <c r="C151" s="94">
        <v>1</v>
      </c>
    </row>
    <row r="152" customHeight="1" spans="1:3">
      <c r="A152" s="77">
        <v>2012699</v>
      </c>
      <c r="B152" s="77" t="s">
        <v>168</v>
      </c>
      <c r="C152" s="94"/>
    </row>
    <row r="153" customHeight="1" spans="1:3">
      <c r="A153" s="77">
        <v>20128</v>
      </c>
      <c r="B153" s="155" t="s">
        <v>169</v>
      </c>
      <c r="C153" s="94">
        <f>SUM(C154:C159)</f>
        <v>25</v>
      </c>
    </row>
    <row r="154" customHeight="1" spans="1:3">
      <c r="A154" s="77">
        <v>2012801</v>
      </c>
      <c r="B154" s="77" t="s">
        <v>81</v>
      </c>
      <c r="C154" s="94">
        <v>22</v>
      </c>
    </row>
    <row r="155" customHeight="1" spans="1:3">
      <c r="A155" s="77">
        <v>2012802</v>
      </c>
      <c r="B155" s="77" t="s">
        <v>82</v>
      </c>
      <c r="C155" s="94">
        <v>3</v>
      </c>
    </row>
    <row r="156" customHeight="1" spans="1:3">
      <c r="A156" s="77">
        <v>2012803</v>
      </c>
      <c r="B156" s="77" t="s">
        <v>83</v>
      </c>
      <c r="C156" s="94"/>
    </row>
    <row r="157" customHeight="1" spans="1:3">
      <c r="A157" s="77">
        <v>2012804</v>
      </c>
      <c r="B157" s="77" t="s">
        <v>95</v>
      </c>
      <c r="C157" s="94"/>
    </row>
    <row r="158" customHeight="1" spans="1:3">
      <c r="A158" s="77">
        <v>2012850</v>
      </c>
      <c r="B158" s="77" t="s">
        <v>90</v>
      </c>
      <c r="C158" s="94"/>
    </row>
    <row r="159" customHeight="1" spans="1:3">
      <c r="A159" s="77">
        <v>2012899</v>
      </c>
      <c r="B159" s="77" t="s">
        <v>170</v>
      </c>
      <c r="C159" s="94"/>
    </row>
    <row r="160" customHeight="1" spans="1:3">
      <c r="A160" s="77">
        <v>20129</v>
      </c>
      <c r="B160" s="155" t="s">
        <v>171</v>
      </c>
      <c r="C160" s="94">
        <f>SUM(C161:C166)</f>
        <v>105</v>
      </c>
    </row>
    <row r="161" customHeight="1" spans="1:3">
      <c r="A161" s="77">
        <v>2012901</v>
      </c>
      <c r="B161" s="77" t="s">
        <v>81</v>
      </c>
      <c r="C161" s="94">
        <v>88</v>
      </c>
    </row>
    <row r="162" customHeight="1" spans="1:3">
      <c r="A162" s="77">
        <v>2012902</v>
      </c>
      <c r="B162" s="77" t="s">
        <v>82</v>
      </c>
      <c r="C162" s="94">
        <v>5</v>
      </c>
    </row>
    <row r="163" customHeight="1" spans="1:3">
      <c r="A163" s="77">
        <v>2012903</v>
      </c>
      <c r="B163" s="77" t="s">
        <v>83</v>
      </c>
      <c r="C163" s="94"/>
    </row>
    <row r="164" customHeight="1" spans="1:3">
      <c r="A164" s="77">
        <v>2012906</v>
      </c>
      <c r="B164" s="77" t="s">
        <v>172</v>
      </c>
      <c r="C164" s="94">
        <v>12</v>
      </c>
    </row>
    <row r="165" customHeight="1" spans="1:3">
      <c r="A165" s="77">
        <v>2012950</v>
      </c>
      <c r="B165" s="77" t="s">
        <v>90</v>
      </c>
      <c r="C165" s="94"/>
    </row>
    <row r="166" customHeight="1" spans="1:3">
      <c r="A166" s="77">
        <v>2012999</v>
      </c>
      <c r="B166" s="77" t="s">
        <v>173</v>
      </c>
      <c r="C166" s="94"/>
    </row>
    <row r="167" customHeight="1" spans="1:3">
      <c r="A167" s="77">
        <v>20131</v>
      </c>
      <c r="B167" s="155" t="s">
        <v>174</v>
      </c>
      <c r="C167" s="94">
        <f>SUM(C168:C173)</f>
        <v>192</v>
      </c>
    </row>
    <row r="168" customHeight="1" spans="1:3">
      <c r="A168" s="77">
        <v>2013101</v>
      </c>
      <c r="B168" s="77" t="s">
        <v>81</v>
      </c>
      <c r="C168" s="94">
        <v>170</v>
      </c>
    </row>
    <row r="169" customHeight="1" spans="1:3">
      <c r="A169" s="77">
        <v>2013102</v>
      </c>
      <c r="B169" s="77" t="s">
        <v>82</v>
      </c>
      <c r="C169" s="94"/>
    </row>
    <row r="170" customHeight="1" spans="1:3">
      <c r="A170" s="77">
        <v>2013103</v>
      </c>
      <c r="B170" s="77" t="s">
        <v>83</v>
      </c>
      <c r="C170" s="94"/>
    </row>
    <row r="171" customHeight="1" spans="1:3">
      <c r="A171" s="77">
        <v>2013105</v>
      </c>
      <c r="B171" s="77" t="s">
        <v>175</v>
      </c>
      <c r="C171" s="94">
        <v>22</v>
      </c>
    </row>
    <row r="172" customHeight="1" spans="1:3">
      <c r="A172" s="77">
        <v>2013150</v>
      </c>
      <c r="B172" s="77" t="s">
        <v>90</v>
      </c>
      <c r="C172" s="94"/>
    </row>
    <row r="173" customHeight="1" spans="1:3">
      <c r="A173" s="77">
        <v>2013199</v>
      </c>
      <c r="B173" s="77" t="s">
        <v>176</v>
      </c>
      <c r="C173" s="94"/>
    </row>
    <row r="174" customHeight="1" spans="1:3">
      <c r="A174" s="77">
        <v>20132</v>
      </c>
      <c r="B174" s="155" t="s">
        <v>177</v>
      </c>
      <c r="C174" s="94">
        <f>SUM(C175:C180)</f>
        <v>496</v>
      </c>
    </row>
    <row r="175" customHeight="1" spans="1:3">
      <c r="A175" s="77">
        <v>2013201</v>
      </c>
      <c r="B175" s="77" t="s">
        <v>81</v>
      </c>
      <c r="C175" s="94">
        <v>149</v>
      </c>
    </row>
    <row r="176" customHeight="1" spans="1:3">
      <c r="A176" s="77">
        <v>2013202</v>
      </c>
      <c r="B176" s="77" t="s">
        <v>82</v>
      </c>
      <c r="C176" s="94">
        <v>134</v>
      </c>
    </row>
    <row r="177" customHeight="1" spans="1:3">
      <c r="A177" s="77">
        <v>2013203</v>
      </c>
      <c r="B177" s="77" t="s">
        <v>83</v>
      </c>
      <c r="C177" s="94"/>
    </row>
    <row r="178" customHeight="1" spans="1:3">
      <c r="A178" s="77">
        <v>2013204</v>
      </c>
      <c r="B178" s="77" t="s">
        <v>178</v>
      </c>
      <c r="C178" s="94">
        <v>26</v>
      </c>
    </row>
    <row r="179" customHeight="1" spans="1:3">
      <c r="A179" s="77">
        <v>2013250</v>
      </c>
      <c r="B179" s="77" t="s">
        <v>90</v>
      </c>
      <c r="C179" s="94">
        <v>163</v>
      </c>
    </row>
    <row r="180" customHeight="1" spans="1:3">
      <c r="A180" s="77">
        <v>2013299</v>
      </c>
      <c r="B180" s="77" t="s">
        <v>179</v>
      </c>
      <c r="C180" s="94">
        <v>24</v>
      </c>
    </row>
    <row r="181" customHeight="1" spans="1:3">
      <c r="A181" s="77">
        <v>20133</v>
      </c>
      <c r="B181" s="155" t="s">
        <v>180</v>
      </c>
      <c r="C181" s="94">
        <f>SUM(C182:C187)</f>
        <v>233</v>
      </c>
    </row>
    <row r="182" customHeight="1" spans="1:3">
      <c r="A182" s="77">
        <v>2013301</v>
      </c>
      <c r="B182" s="77" t="s">
        <v>81</v>
      </c>
      <c r="C182" s="94">
        <v>113</v>
      </c>
    </row>
    <row r="183" customHeight="1" spans="1:3">
      <c r="A183" s="77">
        <v>2013302</v>
      </c>
      <c r="B183" s="77" t="s">
        <v>82</v>
      </c>
      <c r="C183" s="94">
        <v>85</v>
      </c>
    </row>
    <row r="184" customHeight="1" spans="1:3">
      <c r="A184" s="77">
        <v>2013303</v>
      </c>
      <c r="B184" s="77" t="s">
        <v>83</v>
      </c>
      <c r="C184" s="94"/>
    </row>
    <row r="185" customHeight="1" spans="1:3">
      <c r="A185" s="77">
        <v>2013304</v>
      </c>
      <c r="B185" s="77" t="s">
        <v>181</v>
      </c>
      <c r="C185" s="94">
        <v>35</v>
      </c>
    </row>
    <row r="186" customHeight="1" spans="1:3">
      <c r="A186" s="77">
        <v>2013350</v>
      </c>
      <c r="B186" s="77" t="s">
        <v>90</v>
      </c>
      <c r="C186" s="94"/>
    </row>
    <row r="187" customHeight="1" spans="1:3">
      <c r="A187" s="77">
        <v>2013399</v>
      </c>
      <c r="B187" s="77" t="s">
        <v>182</v>
      </c>
      <c r="C187" s="94"/>
    </row>
    <row r="188" customHeight="1" spans="1:3">
      <c r="A188" s="77">
        <v>20134</v>
      </c>
      <c r="B188" s="155" t="s">
        <v>183</v>
      </c>
      <c r="C188" s="94">
        <f>SUM(C189:C195)</f>
        <v>95</v>
      </c>
    </row>
    <row r="189" customHeight="1" spans="1:3">
      <c r="A189" s="77">
        <v>2013401</v>
      </c>
      <c r="B189" s="77" t="s">
        <v>81</v>
      </c>
      <c r="C189" s="94">
        <v>93</v>
      </c>
    </row>
    <row r="190" customHeight="1" spans="1:3">
      <c r="A190" s="77">
        <v>2013402</v>
      </c>
      <c r="B190" s="77" t="s">
        <v>82</v>
      </c>
      <c r="C190" s="94">
        <v>2</v>
      </c>
    </row>
    <row r="191" customHeight="1" spans="1:3">
      <c r="A191" s="77">
        <v>2013403</v>
      </c>
      <c r="B191" s="77" t="s">
        <v>83</v>
      </c>
      <c r="C191" s="94"/>
    </row>
    <row r="192" customHeight="1" spans="1:3">
      <c r="A192" s="77">
        <v>2013404</v>
      </c>
      <c r="B192" s="77" t="s">
        <v>184</v>
      </c>
      <c r="C192" s="94"/>
    </row>
    <row r="193" customHeight="1" spans="1:3">
      <c r="A193" s="77">
        <v>2013405</v>
      </c>
      <c r="B193" s="77" t="s">
        <v>185</v>
      </c>
      <c r="C193" s="94"/>
    </row>
    <row r="194" customHeight="1" spans="1:3">
      <c r="A194" s="77">
        <v>2013450</v>
      </c>
      <c r="B194" s="77" t="s">
        <v>90</v>
      </c>
      <c r="C194" s="94"/>
    </row>
    <row r="195" customHeight="1" spans="1:3">
      <c r="A195" s="77">
        <v>2013499</v>
      </c>
      <c r="B195" s="77" t="s">
        <v>186</v>
      </c>
      <c r="C195" s="94"/>
    </row>
    <row r="196" customHeight="1" spans="1:3">
      <c r="A196" s="77">
        <v>20135</v>
      </c>
      <c r="B196" s="155" t="s">
        <v>187</v>
      </c>
      <c r="C196" s="94">
        <f>SUM(C197:C201)</f>
        <v>0</v>
      </c>
    </row>
    <row r="197" customHeight="1" spans="1:3">
      <c r="A197" s="77">
        <v>2013501</v>
      </c>
      <c r="B197" s="77" t="s">
        <v>81</v>
      </c>
      <c r="C197" s="94"/>
    </row>
    <row r="198" customHeight="1" spans="1:3">
      <c r="A198" s="77">
        <v>2013502</v>
      </c>
      <c r="B198" s="77" t="s">
        <v>82</v>
      </c>
      <c r="C198" s="94"/>
    </row>
    <row r="199" customHeight="1" spans="1:3">
      <c r="A199" s="77">
        <v>2013503</v>
      </c>
      <c r="B199" s="77" t="s">
        <v>83</v>
      </c>
      <c r="C199" s="94"/>
    </row>
    <row r="200" customHeight="1" spans="1:3">
      <c r="A200" s="77">
        <v>2013550</v>
      </c>
      <c r="B200" s="77" t="s">
        <v>90</v>
      </c>
      <c r="C200" s="94"/>
    </row>
    <row r="201" customHeight="1" spans="1:3">
      <c r="A201" s="77">
        <v>2013599</v>
      </c>
      <c r="B201" s="77" t="s">
        <v>188</v>
      </c>
      <c r="C201" s="94"/>
    </row>
    <row r="202" customHeight="1" spans="1:3">
      <c r="A202" s="77">
        <v>20136</v>
      </c>
      <c r="B202" s="155" t="s">
        <v>189</v>
      </c>
      <c r="C202" s="94">
        <f>SUM(C203:C207)</f>
        <v>369</v>
      </c>
    </row>
    <row r="203" customHeight="1" spans="1:3">
      <c r="A203" s="77">
        <v>2013601</v>
      </c>
      <c r="B203" s="77" t="s">
        <v>81</v>
      </c>
      <c r="C203" s="94">
        <v>280</v>
      </c>
    </row>
    <row r="204" customHeight="1" spans="1:3">
      <c r="A204" s="77">
        <v>2013602</v>
      </c>
      <c r="B204" s="77" t="s">
        <v>82</v>
      </c>
      <c r="C204" s="94"/>
    </row>
    <row r="205" customHeight="1" spans="1:3">
      <c r="A205" s="77">
        <v>2013603</v>
      </c>
      <c r="B205" s="77" t="s">
        <v>83</v>
      </c>
      <c r="C205" s="94"/>
    </row>
    <row r="206" customHeight="1" spans="1:3">
      <c r="A206" s="77">
        <v>2013650</v>
      </c>
      <c r="B206" s="77" t="s">
        <v>90</v>
      </c>
      <c r="C206" s="94">
        <v>85</v>
      </c>
    </row>
    <row r="207" customHeight="1" spans="1:3">
      <c r="A207" s="77">
        <v>2013699</v>
      </c>
      <c r="B207" s="77" t="s">
        <v>190</v>
      </c>
      <c r="C207" s="94">
        <v>4</v>
      </c>
    </row>
    <row r="208" customHeight="1" spans="1:3">
      <c r="A208" s="77">
        <v>20137</v>
      </c>
      <c r="B208" s="155" t="s">
        <v>191</v>
      </c>
      <c r="C208" s="94">
        <f>SUM(C209:C214)</f>
        <v>111</v>
      </c>
    </row>
    <row r="209" customHeight="1" spans="1:3">
      <c r="A209" s="77">
        <v>2013701</v>
      </c>
      <c r="B209" s="77" t="s">
        <v>81</v>
      </c>
      <c r="C209" s="94"/>
    </row>
    <row r="210" customHeight="1" spans="1:3">
      <c r="A210" s="77">
        <v>2013702</v>
      </c>
      <c r="B210" s="77" t="s">
        <v>82</v>
      </c>
      <c r="C210" s="94"/>
    </row>
    <row r="211" customHeight="1" spans="1:3">
      <c r="A211" s="77">
        <v>2013703</v>
      </c>
      <c r="B211" s="77" t="s">
        <v>83</v>
      </c>
      <c r="C211" s="94"/>
    </row>
    <row r="212" customHeight="1" spans="1:3">
      <c r="A212" s="77">
        <v>2013704</v>
      </c>
      <c r="B212" s="77" t="s">
        <v>192</v>
      </c>
      <c r="C212" s="94">
        <v>34</v>
      </c>
    </row>
    <row r="213" customHeight="1" spans="1:3">
      <c r="A213" s="77">
        <v>2013750</v>
      </c>
      <c r="B213" s="77" t="s">
        <v>90</v>
      </c>
      <c r="C213" s="94">
        <v>77</v>
      </c>
    </row>
    <row r="214" customHeight="1" spans="1:3">
      <c r="A214" s="77">
        <v>2013799</v>
      </c>
      <c r="B214" s="77" t="s">
        <v>193</v>
      </c>
      <c r="C214" s="94"/>
    </row>
    <row r="215" customHeight="1" spans="1:3">
      <c r="A215" s="77">
        <v>20138</v>
      </c>
      <c r="B215" s="155" t="s">
        <v>194</v>
      </c>
      <c r="C215" s="94">
        <f>SUM(C216:C229)</f>
        <v>880</v>
      </c>
    </row>
    <row r="216" customHeight="1" spans="1:3">
      <c r="A216" s="77">
        <v>2013801</v>
      </c>
      <c r="B216" s="77" t="s">
        <v>81</v>
      </c>
      <c r="C216" s="94">
        <v>794</v>
      </c>
    </row>
    <row r="217" customHeight="1" spans="1:3">
      <c r="A217" s="77">
        <v>2013802</v>
      </c>
      <c r="B217" s="77" t="s">
        <v>82</v>
      </c>
      <c r="C217" s="94">
        <v>53</v>
      </c>
    </row>
    <row r="218" customHeight="1" spans="1:3">
      <c r="A218" s="77">
        <v>2013803</v>
      </c>
      <c r="B218" s="77" t="s">
        <v>83</v>
      </c>
      <c r="C218" s="94"/>
    </row>
    <row r="219" customHeight="1" spans="1:3">
      <c r="A219" s="77">
        <v>2013804</v>
      </c>
      <c r="B219" s="77" t="s">
        <v>195</v>
      </c>
      <c r="C219" s="94"/>
    </row>
    <row r="220" customHeight="1" spans="1:3">
      <c r="A220" s="77">
        <v>2013805</v>
      </c>
      <c r="B220" s="77" t="s">
        <v>196</v>
      </c>
      <c r="C220" s="94"/>
    </row>
    <row r="221" customHeight="1" spans="1:3">
      <c r="A221" s="77">
        <v>2013808</v>
      </c>
      <c r="B221" s="77" t="s">
        <v>121</v>
      </c>
      <c r="C221" s="94"/>
    </row>
    <row r="222" customHeight="1" spans="1:3">
      <c r="A222" s="77">
        <v>2013810</v>
      </c>
      <c r="B222" s="77" t="s">
        <v>197</v>
      </c>
      <c r="C222" s="94"/>
    </row>
    <row r="223" customHeight="1" spans="1:3">
      <c r="A223" s="77">
        <v>2013812</v>
      </c>
      <c r="B223" s="77" t="s">
        <v>198</v>
      </c>
      <c r="C223" s="94"/>
    </row>
    <row r="224" customHeight="1" spans="1:3">
      <c r="A224" s="77">
        <v>2013813</v>
      </c>
      <c r="B224" s="77" t="s">
        <v>199</v>
      </c>
      <c r="C224" s="94"/>
    </row>
    <row r="225" customHeight="1" spans="1:3">
      <c r="A225" s="77">
        <v>2013814</v>
      </c>
      <c r="B225" s="77" t="s">
        <v>200</v>
      </c>
      <c r="C225" s="94"/>
    </row>
    <row r="226" customHeight="1" spans="1:3">
      <c r="A226" s="77">
        <v>2013815</v>
      </c>
      <c r="B226" s="77" t="s">
        <v>201</v>
      </c>
      <c r="C226" s="94"/>
    </row>
    <row r="227" customHeight="1" spans="1:3">
      <c r="A227" s="77">
        <v>2013816</v>
      </c>
      <c r="B227" s="77" t="s">
        <v>202</v>
      </c>
      <c r="C227" s="94">
        <v>26</v>
      </c>
    </row>
    <row r="228" customHeight="1" spans="1:3">
      <c r="A228" s="77">
        <v>2013850</v>
      </c>
      <c r="B228" s="77" t="s">
        <v>90</v>
      </c>
      <c r="C228" s="94"/>
    </row>
    <row r="229" customHeight="1" spans="1:3">
      <c r="A229" s="77">
        <v>2013899</v>
      </c>
      <c r="B229" s="77" t="s">
        <v>203</v>
      </c>
      <c r="C229" s="94">
        <v>7</v>
      </c>
    </row>
    <row r="230" customHeight="1" spans="1:3">
      <c r="A230" s="77">
        <v>20139</v>
      </c>
      <c r="B230" s="155" t="s">
        <v>204</v>
      </c>
      <c r="C230" s="94">
        <f>SUM(C231:C236)</f>
        <v>25</v>
      </c>
    </row>
    <row r="231" customHeight="1" spans="1:3">
      <c r="A231" s="77">
        <v>2013901</v>
      </c>
      <c r="B231" s="77" t="s">
        <v>81</v>
      </c>
      <c r="C231" s="94">
        <v>15</v>
      </c>
    </row>
    <row r="232" customHeight="1" spans="1:3">
      <c r="A232" s="77">
        <v>2013902</v>
      </c>
      <c r="B232" s="77" t="s">
        <v>82</v>
      </c>
      <c r="C232" s="94">
        <v>4</v>
      </c>
    </row>
    <row r="233" customHeight="1" spans="1:3">
      <c r="A233" s="77">
        <v>2013903</v>
      </c>
      <c r="B233" s="77" t="s">
        <v>83</v>
      </c>
      <c r="C233" s="94"/>
    </row>
    <row r="234" customHeight="1" spans="1:3">
      <c r="A234" s="77">
        <v>2013904</v>
      </c>
      <c r="B234" s="77" t="s">
        <v>175</v>
      </c>
      <c r="C234" s="94">
        <v>6</v>
      </c>
    </row>
    <row r="235" customHeight="1" spans="1:3">
      <c r="A235" s="77">
        <v>2013950</v>
      </c>
      <c r="B235" s="77" t="s">
        <v>90</v>
      </c>
      <c r="C235" s="94"/>
    </row>
    <row r="236" customHeight="1" spans="1:3">
      <c r="A236" s="77">
        <v>2013999</v>
      </c>
      <c r="B236" s="77" t="s">
        <v>205</v>
      </c>
      <c r="C236" s="157"/>
    </row>
    <row r="237" customHeight="1" spans="1:3">
      <c r="A237" s="77">
        <v>20140</v>
      </c>
      <c r="B237" s="125" t="s">
        <v>206</v>
      </c>
      <c r="C237" s="94">
        <f>SUM(C238:C242)</f>
        <v>76</v>
      </c>
    </row>
    <row r="238" customHeight="1" spans="1:3">
      <c r="A238" s="77">
        <v>2014001</v>
      </c>
      <c r="B238" s="77" t="s">
        <v>81</v>
      </c>
      <c r="C238" s="100">
        <v>40</v>
      </c>
    </row>
    <row r="239" customHeight="1" spans="1:3">
      <c r="A239" s="77">
        <v>2014002</v>
      </c>
      <c r="B239" s="77" t="s">
        <v>82</v>
      </c>
      <c r="C239" s="94"/>
    </row>
    <row r="240" customHeight="1" spans="1:3">
      <c r="A240" s="77">
        <v>2014003</v>
      </c>
      <c r="B240" s="77" t="s">
        <v>83</v>
      </c>
      <c r="C240" s="94"/>
    </row>
    <row r="241" customHeight="1" spans="1:3">
      <c r="A241" s="77">
        <v>2014004</v>
      </c>
      <c r="B241" s="77" t="s">
        <v>207</v>
      </c>
      <c r="C241" s="94">
        <v>7</v>
      </c>
    </row>
    <row r="242" customHeight="1" spans="1:3">
      <c r="A242" s="77">
        <v>2014099</v>
      </c>
      <c r="B242" s="77" t="s">
        <v>208</v>
      </c>
      <c r="C242" s="94">
        <v>29</v>
      </c>
    </row>
    <row r="243" customHeight="1" spans="1:3">
      <c r="A243" s="77">
        <v>20199</v>
      </c>
      <c r="B243" s="155" t="s">
        <v>209</v>
      </c>
      <c r="C243" s="94">
        <f>SUM(C244:C245)</f>
        <v>0</v>
      </c>
    </row>
    <row r="244" customHeight="1" spans="1:3">
      <c r="A244" s="77">
        <v>2019901</v>
      </c>
      <c r="B244" s="77" t="s">
        <v>210</v>
      </c>
      <c r="C244" s="94"/>
    </row>
    <row r="245" customHeight="1" spans="1:3">
      <c r="A245" s="77">
        <v>2019999</v>
      </c>
      <c r="B245" s="77" t="s">
        <v>211</v>
      </c>
      <c r="C245" s="94"/>
    </row>
    <row r="246" customHeight="1" spans="1:3">
      <c r="A246" s="77">
        <v>202</v>
      </c>
      <c r="B246" s="155" t="s">
        <v>212</v>
      </c>
      <c r="C246" s="94">
        <f>SUM(C247,C254,C257,C260,C266,C271,C273,C278,C284)</f>
        <v>0</v>
      </c>
    </row>
    <row r="247" customHeight="1" spans="1:3">
      <c r="A247" s="77">
        <v>20201</v>
      </c>
      <c r="B247" s="155" t="s">
        <v>213</v>
      </c>
      <c r="C247" s="94">
        <f>SUM(C248:C253)</f>
        <v>0</v>
      </c>
    </row>
    <row r="248" customHeight="1" spans="1:3">
      <c r="A248" s="77">
        <v>2020101</v>
      </c>
      <c r="B248" s="77" t="s">
        <v>81</v>
      </c>
      <c r="C248" s="94"/>
    </row>
    <row r="249" customHeight="1" spans="1:3">
      <c r="A249" s="77">
        <v>2020102</v>
      </c>
      <c r="B249" s="77" t="s">
        <v>82</v>
      </c>
      <c r="C249" s="94"/>
    </row>
    <row r="250" customHeight="1" spans="1:3">
      <c r="A250" s="77">
        <v>2020103</v>
      </c>
      <c r="B250" s="77" t="s">
        <v>83</v>
      </c>
      <c r="C250" s="94"/>
    </row>
    <row r="251" customHeight="1" spans="1:3">
      <c r="A251" s="77">
        <v>2020104</v>
      </c>
      <c r="B251" s="77" t="s">
        <v>175</v>
      </c>
      <c r="C251" s="94"/>
    </row>
    <row r="252" customHeight="1" spans="1:3">
      <c r="A252" s="77">
        <v>2020150</v>
      </c>
      <c r="B252" s="77" t="s">
        <v>90</v>
      </c>
      <c r="C252" s="94"/>
    </row>
    <row r="253" customHeight="1" spans="1:3">
      <c r="A253" s="77">
        <v>2020199</v>
      </c>
      <c r="B253" s="77" t="s">
        <v>214</v>
      </c>
      <c r="C253" s="94"/>
    </row>
    <row r="254" customHeight="1" spans="1:3">
      <c r="A254" s="77">
        <v>20202</v>
      </c>
      <c r="B254" s="155" t="s">
        <v>215</v>
      </c>
      <c r="C254" s="94">
        <f>SUM(C255:C256)</f>
        <v>0</v>
      </c>
    </row>
    <row r="255" customHeight="1" spans="1:3">
      <c r="A255" s="77">
        <v>2020201</v>
      </c>
      <c r="B255" s="77" t="s">
        <v>216</v>
      </c>
      <c r="C255" s="94"/>
    </row>
    <row r="256" customHeight="1" spans="1:3">
      <c r="A256" s="77">
        <v>2020202</v>
      </c>
      <c r="B256" s="77" t="s">
        <v>217</v>
      </c>
      <c r="C256" s="94"/>
    </row>
    <row r="257" customHeight="1" spans="1:3">
      <c r="A257" s="77">
        <v>20203</v>
      </c>
      <c r="B257" s="155" t="s">
        <v>218</v>
      </c>
      <c r="C257" s="94">
        <f>SUM(C258:C259)</f>
        <v>0</v>
      </c>
    </row>
    <row r="258" customHeight="1" spans="1:3">
      <c r="A258" s="77">
        <v>2020304</v>
      </c>
      <c r="B258" s="77" t="s">
        <v>219</v>
      </c>
      <c r="C258" s="94"/>
    </row>
    <row r="259" customHeight="1" spans="1:3">
      <c r="A259" s="77">
        <v>2020306</v>
      </c>
      <c r="B259" s="77" t="s">
        <v>220</v>
      </c>
      <c r="C259" s="94"/>
    </row>
    <row r="260" customHeight="1" spans="1:3">
      <c r="A260" s="77">
        <v>20204</v>
      </c>
      <c r="B260" s="155" t="s">
        <v>221</v>
      </c>
      <c r="C260" s="94">
        <f>SUM(C261:C265)</f>
        <v>0</v>
      </c>
    </row>
    <row r="261" customHeight="1" spans="1:3">
      <c r="A261" s="77">
        <v>2020401</v>
      </c>
      <c r="B261" s="77" t="s">
        <v>222</v>
      </c>
      <c r="C261" s="94"/>
    </row>
    <row r="262" customHeight="1" spans="1:3">
      <c r="A262" s="77">
        <v>2020402</v>
      </c>
      <c r="B262" s="77" t="s">
        <v>223</v>
      </c>
      <c r="C262" s="94"/>
    </row>
    <row r="263" customHeight="1" spans="1:3">
      <c r="A263" s="77">
        <v>2020403</v>
      </c>
      <c r="B263" s="77" t="s">
        <v>224</v>
      </c>
      <c r="C263" s="94"/>
    </row>
    <row r="264" customHeight="1" spans="1:3">
      <c r="A264" s="77">
        <v>2020404</v>
      </c>
      <c r="B264" s="77" t="s">
        <v>225</v>
      </c>
      <c r="C264" s="94"/>
    </row>
    <row r="265" customHeight="1" spans="1:3">
      <c r="A265" s="77">
        <v>2020499</v>
      </c>
      <c r="B265" s="77" t="s">
        <v>226</v>
      </c>
      <c r="C265" s="94"/>
    </row>
    <row r="266" customHeight="1" spans="1:3">
      <c r="A266" s="77">
        <v>20205</v>
      </c>
      <c r="B266" s="155" t="s">
        <v>227</v>
      </c>
      <c r="C266" s="94">
        <f>SUM(C267:C270)</f>
        <v>0</v>
      </c>
    </row>
    <row r="267" customHeight="1" spans="1:3">
      <c r="A267" s="77">
        <v>2020503</v>
      </c>
      <c r="B267" s="77" t="s">
        <v>228</v>
      </c>
      <c r="C267" s="94"/>
    </row>
    <row r="268" customHeight="1" spans="1:3">
      <c r="A268" s="77">
        <v>2020504</v>
      </c>
      <c r="B268" s="77" t="s">
        <v>229</v>
      </c>
      <c r="C268" s="94"/>
    </row>
    <row r="269" customHeight="1" spans="1:3">
      <c r="A269" s="77">
        <v>2020505</v>
      </c>
      <c r="B269" s="77" t="s">
        <v>230</v>
      </c>
      <c r="C269" s="94"/>
    </row>
    <row r="270" customHeight="1" spans="1:3">
      <c r="A270" s="77">
        <v>2020599</v>
      </c>
      <c r="B270" s="77" t="s">
        <v>231</v>
      </c>
      <c r="C270" s="94"/>
    </row>
    <row r="271" customHeight="1" spans="1:3">
      <c r="A271" s="77">
        <v>20206</v>
      </c>
      <c r="B271" s="155" t="s">
        <v>232</v>
      </c>
      <c r="C271" s="94">
        <f>C272</f>
        <v>0</v>
      </c>
    </row>
    <row r="272" customHeight="1" spans="1:3">
      <c r="A272" s="77">
        <v>2020601</v>
      </c>
      <c r="B272" s="77" t="s">
        <v>233</v>
      </c>
      <c r="C272" s="94"/>
    </row>
    <row r="273" customHeight="1" spans="1:3">
      <c r="A273" s="77">
        <v>20207</v>
      </c>
      <c r="B273" s="155" t="s">
        <v>234</v>
      </c>
      <c r="C273" s="94">
        <f>SUM(C274:C277)</f>
        <v>0</v>
      </c>
    </row>
    <row r="274" customHeight="1" spans="1:3">
      <c r="A274" s="77">
        <v>2020701</v>
      </c>
      <c r="B274" s="77" t="s">
        <v>235</v>
      </c>
      <c r="C274" s="94"/>
    </row>
    <row r="275" customHeight="1" spans="1:3">
      <c r="A275" s="77">
        <v>2020702</v>
      </c>
      <c r="B275" s="77" t="s">
        <v>236</v>
      </c>
      <c r="C275" s="94"/>
    </row>
    <row r="276" customHeight="1" spans="1:3">
      <c r="A276" s="77">
        <v>2020703</v>
      </c>
      <c r="B276" s="77" t="s">
        <v>237</v>
      </c>
      <c r="C276" s="94"/>
    </row>
    <row r="277" customHeight="1" spans="1:3">
      <c r="A277" s="77">
        <v>2020799</v>
      </c>
      <c r="B277" s="77" t="s">
        <v>238</v>
      </c>
      <c r="C277" s="94"/>
    </row>
    <row r="278" customHeight="1" spans="1:3">
      <c r="A278" s="77">
        <v>20208</v>
      </c>
      <c r="B278" s="155" t="s">
        <v>239</v>
      </c>
      <c r="C278" s="94">
        <f>SUM(C279:C283)</f>
        <v>0</v>
      </c>
    </row>
    <row r="279" customHeight="1" spans="1:3">
      <c r="A279" s="77">
        <v>2020801</v>
      </c>
      <c r="B279" s="77" t="s">
        <v>81</v>
      </c>
      <c r="C279" s="94"/>
    </row>
    <row r="280" customHeight="1" spans="1:3">
      <c r="A280" s="77">
        <v>2020802</v>
      </c>
      <c r="B280" s="77" t="s">
        <v>82</v>
      </c>
      <c r="C280" s="94"/>
    </row>
    <row r="281" customHeight="1" spans="1:3">
      <c r="A281" s="77">
        <v>2020803</v>
      </c>
      <c r="B281" s="77" t="s">
        <v>83</v>
      </c>
      <c r="C281" s="94"/>
    </row>
    <row r="282" customHeight="1" spans="1:3">
      <c r="A282" s="77">
        <v>2020850</v>
      </c>
      <c r="B282" s="77" t="s">
        <v>90</v>
      </c>
      <c r="C282" s="94"/>
    </row>
    <row r="283" customHeight="1" spans="1:3">
      <c r="A283" s="77">
        <v>2020899</v>
      </c>
      <c r="B283" s="77" t="s">
        <v>240</v>
      </c>
      <c r="C283" s="94"/>
    </row>
    <row r="284" customHeight="1" spans="1:3">
      <c r="A284" s="77">
        <v>20299</v>
      </c>
      <c r="B284" s="155" t="s">
        <v>241</v>
      </c>
      <c r="C284" s="94">
        <f>C285</f>
        <v>0</v>
      </c>
    </row>
    <row r="285" customHeight="1" spans="1:3">
      <c r="A285" s="77">
        <v>2029999</v>
      </c>
      <c r="B285" s="77" t="s">
        <v>242</v>
      </c>
      <c r="C285" s="94"/>
    </row>
    <row r="286" customHeight="1" spans="1:3">
      <c r="A286" s="77">
        <v>203</v>
      </c>
      <c r="B286" s="155" t="s">
        <v>243</v>
      </c>
      <c r="C286" s="94">
        <f>SUM(C287,C291,C293,C295,C303)</f>
        <v>311</v>
      </c>
    </row>
    <row r="287" customHeight="1" spans="1:3">
      <c r="A287" s="77">
        <v>20301</v>
      </c>
      <c r="B287" s="155" t="s">
        <v>244</v>
      </c>
      <c r="C287" s="94">
        <f>SUM(C288:C290)</f>
        <v>0</v>
      </c>
    </row>
    <row r="288" customHeight="1" spans="1:3">
      <c r="A288" s="77">
        <v>2030101</v>
      </c>
      <c r="B288" s="77" t="s">
        <v>245</v>
      </c>
      <c r="C288" s="94"/>
    </row>
    <row r="289" customHeight="1" spans="1:3">
      <c r="A289" s="77">
        <v>2030102</v>
      </c>
      <c r="B289" s="77" t="s">
        <v>246</v>
      </c>
      <c r="C289" s="94"/>
    </row>
    <row r="290" customHeight="1" spans="1:3">
      <c r="A290" s="77">
        <v>2030199</v>
      </c>
      <c r="B290" s="77" t="s">
        <v>247</v>
      </c>
      <c r="C290" s="94"/>
    </row>
    <row r="291" customHeight="1" spans="1:3">
      <c r="A291" s="77">
        <v>20304</v>
      </c>
      <c r="B291" s="155" t="s">
        <v>248</v>
      </c>
      <c r="C291" s="94">
        <f>C292</f>
        <v>0</v>
      </c>
    </row>
    <row r="292" customHeight="1" spans="1:3">
      <c r="A292" s="77">
        <v>2030401</v>
      </c>
      <c r="B292" s="77" t="s">
        <v>249</v>
      </c>
      <c r="C292" s="94"/>
    </row>
    <row r="293" customHeight="1" spans="1:3">
      <c r="A293" s="77">
        <v>20305</v>
      </c>
      <c r="B293" s="155" t="s">
        <v>250</v>
      </c>
      <c r="C293" s="94">
        <f>C294</f>
        <v>0</v>
      </c>
    </row>
    <row r="294" customHeight="1" spans="1:3">
      <c r="A294" s="77">
        <v>2030501</v>
      </c>
      <c r="B294" s="77" t="s">
        <v>251</v>
      </c>
      <c r="C294" s="94"/>
    </row>
    <row r="295" customHeight="1" spans="1:3">
      <c r="A295" s="77">
        <v>20306</v>
      </c>
      <c r="B295" s="155" t="s">
        <v>252</v>
      </c>
      <c r="C295" s="94">
        <f>SUM(C296:C302)</f>
        <v>303</v>
      </c>
    </row>
    <row r="296" customHeight="1" spans="1:3">
      <c r="A296" s="77">
        <v>2030601</v>
      </c>
      <c r="B296" s="77" t="s">
        <v>253</v>
      </c>
      <c r="C296" s="94">
        <v>77</v>
      </c>
    </row>
    <row r="297" customHeight="1" spans="1:3">
      <c r="A297" s="77">
        <v>2030602</v>
      </c>
      <c r="B297" s="77" t="s">
        <v>254</v>
      </c>
      <c r="C297" s="94"/>
    </row>
    <row r="298" customHeight="1" spans="1:3">
      <c r="A298" s="77">
        <v>2030603</v>
      </c>
      <c r="B298" s="77" t="s">
        <v>255</v>
      </c>
      <c r="C298" s="94"/>
    </row>
    <row r="299" customHeight="1" spans="1:3">
      <c r="A299" s="77">
        <v>2030604</v>
      </c>
      <c r="B299" s="77" t="s">
        <v>256</v>
      </c>
      <c r="C299" s="94"/>
    </row>
    <row r="300" customHeight="1" spans="1:3">
      <c r="A300" s="77">
        <v>2030607</v>
      </c>
      <c r="B300" s="77" t="s">
        <v>257</v>
      </c>
      <c r="C300" s="94">
        <v>226</v>
      </c>
    </row>
    <row r="301" customHeight="1" spans="1:3">
      <c r="A301" s="77">
        <v>2030608</v>
      </c>
      <c r="B301" s="77" t="s">
        <v>258</v>
      </c>
      <c r="C301" s="94"/>
    </row>
    <row r="302" customHeight="1" spans="1:3">
      <c r="A302" s="77">
        <v>2030699</v>
      </c>
      <c r="B302" s="77" t="s">
        <v>259</v>
      </c>
      <c r="C302" s="94"/>
    </row>
    <row r="303" customHeight="1" spans="1:3">
      <c r="A303" s="77">
        <v>20399</v>
      </c>
      <c r="B303" s="155" t="s">
        <v>260</v>
      </c>
      <c r="C303" s="94">
        <f>C304</f>
        <v>8</v>
      </c>
    </row>
    <row r="304" customHeight="1" spans="1:3">
      <c r="A304" s="77">
        <v>2039999</v>
      </c>
      <c r="B304" s="77" t="s">
        <v>261</v>
      </c>
      <c r="C304" s="94">
        <v>8</v>
      </c>
    </row>
    <row r="305" customHeight="1" spans="1:3">
      <c r="A305" s="77">
        <v>204</v>
      </c>
      <c r="B305" s="155" t="s">
        <v>262</v>
      </c>
      <c r="C305" s="94">
        <f>SUM(C306,C309,C320,C327,C335,C344,C358,C368,C378,C386,C392)</f>
        <v>4090</v>
      </c>
    </row>
    <row r="306" customHeight="1" spans="1:3">
      <c r="A306" s="77">
        <v>20401</v>
      </c>
      <c r="B306" s="155" t="s">
        <v>263</v>
      </c>
      <c r="C306" s="94">
        <f>SUM(C307:C308)</f>
        <v>0</v>
      </c>
    </row>
    <row r="307" customHeight="1" spans="1:3">
      <c r="A307" s="77">
        <v>2040101</v>
      </c>
      <c r="B307" s="77" t="s">
        <v>264</v>
      </c>
      <c r="C307" s="94"/>
    </row>
    <row r="308" customHeight="1" spans="1:3">
      <c r="A308" s="77">
        <v>2040199</v>
      </c>
      <c r="B308" s="77" t="s">
        <v>265</v>
      </c>
      <c r="C308" s="94"/>
    </row>
    <row r="309" customHeight="1" spans="1:3">
      <c r="A309" s="77">
        <v>20402</v>
      </c>
      <c r="B309" s="155" t="s">
        <v>266</v>
      </c>
      <c r="C309" s="94">
        <f>SUM(C310:C319)</f>
        <v>2688</v>
      </c>
    </row>
    <row r="310" customHeight="1" spans="1:3">
      <c r="A310" s="77">
        <v>2040201</v>
      </c>
      <c r="B310" s="77" t="s">
        <v>81</v>
      </c>
      <c r="C310" s="94"/>
    </row>
    <row r="311" customHeight="1" spans="1:3">
      <c r="A311" s="77">
        <v>2040202</v>
      </c>
      <c r="B311" s="77" t="s">
        <v>82</v>
      </c>
      <c r="C311" s="94"/>
    </row>
    <row r="312" customHeight="1" spans="1:3">
      <c r="A312" s="77">
        <v>2040203</v>
      </c>
      <c r="B312" s="77" t="s">
        <v>83</v>
      </c>
      <c r="C312" s="94"/>
    </row>
    <row r="313" customHeight="1" spans="1:3">
      <c r="A313" s="77">
        <v>2040219</v>
      </c>
      <c r="B313" s="77" t="s">
        <v>121</v>
      </c>
      <c r="C313" s="94"/>
    </row>
    <row r="314" customHeight="1" spans="1:3">
      <c r="A314" s="77">
        <v>2040220</v>
      </c>
      <c r="B314" s="77" t="s">
        <v>267</v>
      </c>
      <c r="C314" s="94"/>
    </row>
    <row r="315" customHeight="1" spans="1:3">
      <c r="A315" s="77">
        <v>2040221</v>
      </c>
      <c r="B315" s="77" t="s">
        <v>268</v>
      </c>
      <c r="C315" s="94"/>
    </row>
    <row r="316" customHeight="1" spans="1:3">
      <c r="A316" s="77">
        <v>2040222</v>
      </c>
      <c r="B316" s="77" t="s">
        <v>269</v>
      </c>
      <c r="C316" s="94"/>
    </row>
    <row r="317" customHeight="1" spans="1:3">
      <c r="A317" s="77">
        <v>2040223</v>
      </c>
      <c r="B317" s="77" t="s">
        <v>270</v>
      </c>
      <c r="C317" s="94"/>
    </row>
    <row r="318" customHeight="1" spans="1:3">
      <c r="A318" s="77">
        <v>2040250</v>
      </c>
      <c r="B318" s="77" t="s">
        <v>90</v>
      </c>
      <c r="C318" s="94"/>
    </row>
    <row r="319" customHeight="1" spans="1:3">
      <c r="A319" s="77">
        <v>2040299</v>
      </c>
      <c r="B319" s="77" t="s">
        <v>271</v>
      </c>
      <c r="C319" s="94">
        <v>2688</v>
      </c>
    </row>
    <row r="320" customHeight="1" spans="1:3">
      <c r="A320" s="77">
        <v>20403</v>
      </c>
      <c r="B320" s="155" t="s">
        <v>272</v>
      </c>
      <c r="C320" s="94">
        <f>SUM(C321:C326)</f>
        <v>0</v>
      </c>
    </row>
    <row r="321" customHeight="1" spans="1:3">
      <c r="A321" s="77">
        <v>2040301</v>
      </c>
      <c r="B321" s="77" t="s">
        <v>81</v>
      </c>
      <c r="C321" s="94"/>
    </row>
    <row r="322" customHeight="1" spans="1:3">
      <c r="A322" s="77">
        <v>2040302</v>
      </c>
      <c r="B322" s="77" t="s">
        <v>82</v>
      </c>
      <c r="C322" s="94"/>
    </row>
    <row r="323" customHeight="1" spans="1:3">
      <c r="A323" s="77">
        <v>2040303</v>
      </c>
      <c r="B323" s="77" t="s">
        <v>83</v>
      </c>
      <c r="C323" s="94"/>
    </row>
    <row r="324" customHeight="1" spans="1:3">
      <c r="A324" s="77">
        <v>2040304</v>
      </c>
      <c r="B324" s="77" t="s">
        <v>273</v>
      </c>
      <c r="C324" s="94"/>
    </row>
    <row r="325" customHeight="1" spans="1:3">
      <c r="A325" s="77">
        <v>2040350</v>
      </c>
      <c r="B325" s="77" t="s">
        <v>90</v>
      </c>
      <c r="C325" s="94"/>
    </row>
    <row r="326" customHeight="1" spans="1:3">
      <c r="A326" s="77">
        <v>2040399</v>
      </c>
      <c r="B326" s="77" t="s">
        <v>274</v>
      </c>
      <c r="C326" s="94"/>
    </row>
    <row r="327" customHeight="1" spans="1:3">
      <c r="A327" s="77">
        <v>20404</v>
      </c>
      <c r="B327" s="155" t="s">
        <v>275</v>
      </c>
      <c r="C327" s="94">
        <f>SUM(C328:C334)</f>
        <v>181</v>
      </c>
    </row>
    <row r="328" customHeight="1" spans="1:3">
      <c r="A328" s="77">
        <v>2040401</v>
      </c>
      <c r="B328" s="77" t="s">
        <v>81</v>
      </c>
      <c r="C328" s="94">
        <v>181</v>
      </c>
    </row>
    <row r="329" customHeight="1" spans="1:3">
      <c r="A329" s="77">
        <v>2040402</v>
      </c>
      <c r="B329" s="77" t="s">
        <v>82</v>
      </c>
      <c r="C329" s="94"/>
    </row>
    <row r="330" customHeight="1" spans="1:3">
      <c r="A330" s="77">
        <v>2040403</v>
      </c>
      <c r="B330" s="77" t="s">
        <v>83</v>
      </c>
      <c r="C330" s="94"/>
    </row>
    <row r="331" customHeight="1" spans="1:3">
      <c r="A331" s="77">
        <v>2040409</v>
      </c>
      <c r="B331" s="77" t="s">
        <v>276</v>
      </c>
      <c r="C331" s="94"/>
    </row>
    <row r="332" customHeight="1" spans="1:3">
      <c r="A332" s="77">
        <v>2040410</v>
      </c>
      <c r="B332" s="77" t="s">
        <v>277</v>
      </c>
      <c r="C332" s="94"/>
    </row>
    <row r="333" customHeight="1" spans="1:3">
      <c r="A333" s="77">
        <v>2040450</v>
      </c>
      <c r="B333" s="77" t="s">
        <v>90</v>
      </c>
      <c r="C333" s="94"/>
    </row>
    <row r="334" customHeight="1" spans="1:3">
      <c r="A334" s="77">
        <v>2040499</v>
      </c>
      <c r="B334" s="77" t="s">
        <v>278</v>
      </c>
      <c r="C334" s="94"/>
    </row>
    <row r="335" customHeight="1" spans="1:3">
      <c r="A335" s="77">
        <v>20405</v>
      </c>
      <c r="B335" s="155" t="s">
        <v>279</v>
      </c>
      <c r="C335" s="94">
        <f>SUM(C336:C343)</f>
        <v>453</v>
      </c>
    </row>
    <row r="336" customHeight="1" spans="1:3">
      <c r="A336" s="77">
        <v>2040501</v>
      </c>
      <c r="B336" s="77" t="s">
        <v>81</v>
      </c>
      <c r="C336" s="94">
        <v>453</v>
      </c>
    </row>
    <row r="337" customHeight="1" spans="1:3">
      <c r="A337" s="77">
        <v>2040502</v>
      </c>
      <c r="B337" s="77" t="s">
        <v>82</v>
      </c>
      <c r="C337" s="94"/>
    </row>
    <row r="338" customHeight="1" spans="1:3">
      <c r="A338" s="77">
        <v>2040503</v>
      </c>
      <c r="B338" s="77" t="s">
        <v>83</v>
      </c>
      <c r="C338" s="94"/>
    </row>
    <row r="339" customHeight="1" spans="1:3">
      <c r="A339" s="77">
        <v>2040504</v>
      </c>
      <c r="B339" s="77" t="s">
        <v>280</v>
      </c>
      <c r="C339" s="94"/>
    </row>
    <row r="340" customHeight="1" spans="1:3">
      <c r="A340" s="77">
        <v>2040505</v>
      </c>
      <c r="B340" s="77" t="s">
        <v>281</v>
      </c>
      <c r="C340" s="94"/>
    </row>
    <row r="341" customHeight="1" spans="1:3">
      <c r="A341" s="77">
        <v>2040506</v>
      </c>
      <c r="B341" s="77" t="s">
        <v>282</v>
      </c>
      <c r="C341" s="94"/>
    </row>
    <row r="342" customHeight="1" spans="1:3">
      <c r="A342" s="77">
        <v>2040550</v>
      </c>
      <c r="B342" s="77" t="s">
        <v>90</v>
      </c>
      <c r="C342" s="94"/>
    </row>
    <row r="343" customHeight="1" spans="1:3">
      <c r="A343" s="77">
        <v>2040599</v>
      </c>
      <c r="B343" s="77" t="s">
        <v>283</v>
      </c>
      <c r="C343" s="94"/>
    </row>
    <row r="344" customHeight="1" spans="1:3">
      <c r="A344" s="77">
        <v>20406</v>
      </c>
      <c r="B344" s="155" t="s">
        <v>284</v>
      </c>
      <c r="C344" s="94">
        <f>SUM(C345:C357)</f>
        <v>447</v>
      </c>
    </row>
    <row r="345" customHeight="1" spans="1:3">
      <c r="A345" s="77">
        <v>2040601</v>
      </c>
      <c r="B345" s="77" t="s">
        <v>81</v>
      </c>
      <c r="C345" s="94">
        <v>358</v>
      </c>
    </row>
    <row r="346" customHeight="1" spans="1:3">
      <c r="A346" s="77">
        <v>2040602</v>
      </c>
      <c r="B346" s="77" t="s">
        <v>82</v>
      </c>
      <c r="C346" s="94"/>
    </row>
    <row r="347" customHeight="1" spans="1:3">
      <c r="A347" s="77">
        <v>2040603</v>
      </c>
      <c r="B347" s="77" t="s">
        <v>83</v>
      </c>
      <c r="C347" s="94"/>
    </row>
    <row r="348" customHeight="1" spans="1:3">
      <c r="A348" s="77">
        <v>2040604</v>
      </c>
      <c r="B348" s="77" t="s">
        <v>285</v>
      </c>
      <c r="C348" s="94"/>
    </row>
    <row r="349" customHeight="1" spans="1:3">
      <c r="A349" s="77">
        <v>2040605</v>
      </c>
      <c r="B349" s="77" t="s">
        <v>286</v>
      </c>
      <c r="C349" s="94"/>
    </row>
    <row r="350" customHeight="1" spans="1:3">
      <c r="A350" s="77">
        <v>2040606</v>
      </c>
      <c r="B350" s="77" t="s">
        <v>287</v>
      </c>
      <c r="C350" s="94"/>
    </row>
    <row r="351" customHeight="1" spans="1:3">
      <c r="A351" s="77">
        <v>2040607</v>
      </c>
      <c r="B351" s="77" t="s">
        <v>288</v>
      </c>
      <c r="C351" s="94">
        <v>21</v>
      </c>
    </row>
    <row r="352" customHeight="1" spans="1:3">
      <c r="A352" s="77">
        <v>2040608</v>
      </c>
      <c r="B352" s="77" t="s">
        <v>289</v>
      </c>
      <c r="C352" s="94"/>
    </row>
    <row r="353" customHeight="1" spans="1:3">
      <c r="A353" s="77">
        <v>2040610</v>
      </c>
      <c r="B353" s="77" t="s">
        <v>290</v>
      </c>
      <c r="C353" s="94">
        <v>7</v>
      </c>
    </row>
    <row r="354" customHeight="1" spans="1:3">
      <c r="A354" s="77">
        <v>2040612</v>
      </c>
      <c r="B354" s="77" t="s">
        <v>291</v>
      </c>
      <c r="C354" s="94"/>
    </row>
    <row r="355" customHeight="1" spans="1:3">
      <c r="A355" s="77">
        <v>2040613</v>
      </c>
      <c r="B355" s="77" t="s">
        <v>121</v>
      </c>
      <c r="C355" s="94"/>
    </row>
    <row r="356" customHeight="1" spans="1:3">
      <c r="A356" s="77">
        <v>2040650</v>
      </c>
      <c r="B356" s="77" t="s">
        <v>90</v>
      </c>
      <c r="C356" s="94"/>
    </row>
    <row r="357" customHeight="1" spans="1:3">
      <c r="A357" s="77">
        <v>2040699</v>
      </c>
      <c r="B357" s="77" t="s">
        <v>292</v>
      </c>
      <c r="C357" s="94">
        <v>61</v>
      </c>
    </row>
    <row r="358" customHeight="1" spans="1:3">
      <c r="A358" s="77">
        <v>20407</v>
      </c>
      <c r="B358" s="155" t="s">
        <v>293</v>
      </c>
      <c r="C358" s="94">
        <f>SUM(C359:C367)</f>
        <v>0</v>
      </c>
    </row>
    <row r="359" customHeight="1" spans="1:3">
      <c r="A359" s="77">
        <v>2040701</v>
      </c>
      <c r="B359" s="77" t="s">
        <v>81</v>
      </c>
      <c r="C359" s="94"/>
    </row>
    <row r="360" customHeight="1" spans="1:3">
      <c r="A360" s="77">
        <v>2040702</v>
      </c>
      <c r="B360" s="77" t="s">
        <v>82</v>
      </c>
      <c r="C360" s="94"/>
    </row>
    <row r="361" customHeight="1" spans="1:3">
      <c r="A361" s="77">
        <v>2040703</v>
      </c>
      <c r="B361" s="77" t="s">
        <v>83</v>
      </c>
      <c r="C361" s="94"/>
    </row>
    <row r="362" customHeight="1" spans="1:3">
      <c r="A362" s="77">
        <v>2040704</v>
      </c>
      <c r="B362" s="77" t="s">
        <v>294</v>
      </c>
      <c r="C362" s="94"/>
    </row>
    <row r="363" customHeight="1" spans="1:3">
      <c r="A363" s="77">
        <v>2040705</v>
      </c>
      <c r="B363" s="77" t="s">
        <v>295</v>
      </c>
      <c r="C363" s="94"/>
    </row>
    <row r="364" customHeight="1" spans="1:3">
      <c r="A364" s="77">
        <v>2040706</v>
      </c>
      <c r="B364" s="77" t="s">
        <v>296</v>
      </c>
      <c r="C364" s="94"/>
    </row>
    <row r="365" customHeight="1" spans="1:3">
      <c r="A365" s="77">
        <v>2040707</v>
      </c>
      <c r="B365" s="77" t="s">
        <v>121</v>
      </c>
      <c r="C365" s="94"/>
    </row>
    <row r="366" customHeight="1" spans="1:3">
      <c r="A366" s="77">
        <v>2040750</v>
      </c>
      <c r="B366" s="77" t="s">
        <v>90</v>
      </c>
      <c r="C366" s="94"/>
    </row>
    <row r="367" customHeight="1" spans="1:3">
      <c r="A367" s="77">
        <v>2040799</v>
      </c>
      <c r="B367" s="77" t="s">
        <v>297</v>
      </c>
      <c r="C367" s="94"/>
    </row>
    <row r="368" customHeight="1" spans="1:3">
      <c r="A368" s="77">
        <v>20408</v>
      </c>
      <c r="B368" s="155" t="s">
        <v>298</v>
      </c>
      <c r="C368" s="94">
        <f>SUM(C369:C377)</f>
        <v>0</v>
      </c>
    </row>
    <row r="369" customHeight="1" spans="1:3">
      <c r="A369" s="77">
        <v>2040801</v>
      </c>
      <c r="B369" s="77" t="s">
        <v>81</v>
      </c>
      <c r="C369" s="94"/>
    </row>
    <row r="370" customHeight="1" spans="1:3">
      <c r="A370" s="77">
        <v>2040802</v>
      </c>
      <c r="B370" s="77" t="s">
        <v>82</v>
      </c>
      <c r="C370" s="94"/>
    </row>
    <row r="371" customHeight="1" spans="1:3">
      <c r="A371" s="77">
        <v>2040803</v>
      </c>
      <c r="B371" s="77" t="s">
        <v>83</v>
      </c>
      <c r="C371" s="94"/>
    </row>
    <row r="372" customHeight="1" spans="1:3">
      <c r="A372" s="77">
        <v>2040804</v>
      </c>
      <c r="B372" s="77" t="s">
        <v>299</v>
      </c>
      <c r="C372" s="94"/>
    </row>
    <row r="373" customHeight="1" spans="1:3">
      <c r="A373" s="77">
        <v>2040805</v>
      </c>
      <c r="B373" s="77" t="s">
        <v>300</v>
      </c>
      <c r="C373" s="94"/>
    </row>
    <row r="374" customHeight="1" spans="1:3">
      <c r="A374" s="77">
        <v>2040806</v>
      </c>
      <c r="B374" s="77" t="s">
        <v>301</v>
      </c>
      <c r="C374" s="94"/>
    </row>
    <row r="375" customHeight="1" spans="1:3">
      <c r="A375" s="77">
        <v>2040807</v>
      </c>
      <c r="B375" s="77" t="s">
        <v>121</v>
      </c>
      <c r="C375" s="94"/>
    </row>
    <row r="376" customHeight="1" spans="1:3">
      <c r="A376" s="77">
        <v>2040850</v>
      </c>
      <c r="B376" s="77" t="s">
        <v>90</v>
      </c>
      <c r="C376" s="94"/>
    </row>
    <row r="377" customHeight="1" spans="1:3">
      <c r="A377" s="77">
        <v>2040899</v>
      </c>
      <c r="B377" s="77" t="s">
        <v>302</v>
      </c>
      <c r="C377" s="94"/>
    </row>
    <row r="378" customHeight="1" spans="1:3">
      <c r="A378" s="77">
        <v>20409</v>
      </c>
      <c r="B378" s="155" t="s">
        <v>303</v>
      </c>
      <c r="C378" s="94">
        <f>SUM(C379:C385)</f>
        <v>0</v>
      </c>
    </row>
    <row r="379" customHeight="1" spans="1:3">
      <c r="A379" s="77">
        <v>2040901</v>
      </c>
      <c r="B379" s="77" t="s">
        <v>81</v>
      </c>
      <c r="C379" s="94"/>
    </row>
    <row r="380" customHeight="1" spans="1:3">
      <c r="A380" s="77">
        <v>2040902</v>
      </c>
      <c r="B380" s="77" t="s">
        <v>82</v>
      </c>
      <c r="C380" s="94"/>
    </row>
    <row r="381" customHeight="1" spans="1:3">
      <c r="A381" s="77">
        <v>2040903</v>
      </c>
      <c r="B381" s="77" t="s">
        <v>83</v>
      </c>
      <c r="C381" s="94"/>
    </row>
    <row r="382" customHeight="1" spans="1:3">
      <c r="A382" s="77">
        <v>2040904</v>
      </c>
      <c r="B382" s="77" t="s">
        <v>304</v>
      </c>
      <c r="C382" s="94"/>
    </row>
    <row r="383" customHeight="1" spans="1:3">
      <c r="A383" s="77">
        <v>2040905</v>
      </c>
      <c r="B383" s="77" t="s">
        <v>305</v>
      </c>
      <c r="C383" s="94"/>
    </row>
    <row r="384" customHeight="1" spans="1:3">
      <c r="A384" s="77">
        <v>2040950</v>
      </c>
      <c r="B384" s="77" t="s">
        <v>90</v>
      </c>
      <c r="C384" s="94"/>
    </row>
    <row r="385" customHeight="1" spans="1:3">
      <c r="A385" s="77">
        <v>2040999</v>
      </c>
      <c r="B385" s="77" t="s">
        <v>306</v>
      </c>
      <c r="C385" s="94"/>
    </row>
    <row r="386" customHeight="1" spans="1:3">
      <c r="A386" s="77">
        <v>20410</v>
      </c>
      <c r="B386" s="155" t="s">
        <v>307</v>
      </c>
      <c r="C386" s="94">
        <f>SUM(C387:C391)</f>
        <v>0</v>
      </c>
    </row>
    <row r="387" customHeight="1" spans="1:3">
      <c r="A387" s="77">
        <v>2041001</v>
      </c>
      <c r="B387" s="77" t="s">
        <v>81</v>
      </c>
      <c r="C387" s="94"/>
    </row>
    <row r="388" customHeight="1" spans="1:3">
      <c r="A388" s="77">
        <v>2041002</v>
      </c>
      <c r="B388" s="77" t="s">
        <v>82</v>
      </c>
      <c r="C388" s="94"/>
    </row>
    <row r="389" customHeight="1" spans="1:3">
      <c r="A389" s="77">
        <v>2041006</v>
      </c>
      <c r="B389" s="77" t="s">
        <v>121</v>
      </c>
      <c r="C389" s="94"/>
    </row>
    <row r="390" customHeight="1" spans="1:3">
      <c r="A390" s="77">
        <v>2041007</v>
      </c>
      <c r="B390" s="77" t="s">
        <v>308</v>
      </c>
      <c r="C390" s="94"/>
    </row>
    <row r="391" customHeight="1" spans="1:3">
      <c r="A391" s="77">
        <v>2041099</v>
      </c>
      <c r="B391" s="77" t="s">
        <v>309</v>
      </c>
      <c r="C391" s="94"/>
    </row>
    <row r="392" customHeight="1" spans="1:3">
      <c r="A392" s="77">
        <v>20499</v>
      </c>
      <c r="B392" s="155" t="s">
        <v>310</v>
      </c>
      <c r="C392" s="94">
        <f>SUM(C393:C394)</f>
        <v>321</v>
      </c>
    </row>
    <row r="393" customHeight="1" spans="1:3">
      <c r="A393" s="77">
        <v>2049902</v>
      </c>
      <c r="B393" s="77" t="s">
        <v>311</v>
      </c>
      <c r="C393" s="94">
        <v>4</v>
      </c>
    </row>
    <row r="394" customHeight="1" spans="1:3">
      <c r="A394" s="77">
        <v>2049999</v>
      </c>
      <c r="B394" s="77" t="s">
        <v>312</v>
      </c>
      <c r="C394" s="94">
        <v>317</v>
      </c>
    </row>
    <row r="395" customHeight="1" spans="1:3">
      <c r="A395" s="77">
        <v>205</v>
      </c>
      <c r="B395" s="155" t="s">
        <v>313</v>
      </c>
      <c r="C395" s="94">
        <f>SUM(C396,C401,C408,C414,C420,C424,C428,C432,C438,C445)</f>
        <v>44130</v>
      </c>
    </row>
    <row r="396" customHeight="1" spans="1:3">
      <c r="A396" s="77">
        <v>20501</v>
      </c>
      <c r="B396" s="155" t="s">
        <v>314</v>
      </c>
      <c r="C396" s="94">
        <f>SUM(C397:C400)</f>
        <v>456</v>
      </c>
    </row>
    <row r="397" customHeight="1" spans="1:3">
      <c r="A397" s="77">
        <v>2050101</v>
      </c>
      <c r="B397" s="77" t="s">
        <v>81</v>
      </c>
      <c r="C397" s="94">
        <v>60</v>
      </c>
    </row>
    <row r="398" customHeight="1" spans="1:3">
      <c r="A398" s="77">
        <v>2050102</v>
      </c>
      <c r="B398" s="77" t="s">
        <v>82</v>
      </c>
      <c r="C398" s="94"/>
    </row>
    <row r="399" customHeight="1" spans="1:3">
      <c r="A399" s="77">
        <v>2050103</v>
      </c>
      <c r="B399" s="77" t="s">
        <v>83</v>
      </c>
      <c r="C399" s="94">
        <v>396</v>
      </c>
    </row>
    <row r="400" customHeight="1" spans="1:3">
      <c r="A400" s="77">
        <v>2050199</v>
      </c>
      <c r="B400" s="77" t="s">
        <v>315</v>
      </c>
      <c r="C400" s="94"/>
    </row>
    <row r="401" customHeight="1" spans="1:3">
      <c r="A401" s="77">
        <v>20502</v>
      </c>
      <c r="B401" s="155" t="s">
        <v>316</v>
      </c>
      <c r="C401" s="94">
        <f>SUM(C402:C407)</f>
        <v>43388</v>
      </c>
    </row>
    <row r="402" customHeight="1" spans="1:3">
      <c r="A402" s="77">
        <v>2050201</v>
      </c>
      <c r="B402" s="77" t="s">
        <v>317</v>
      </c>
      <c r="C402" s="94">
        <v>3440</v>
      </c>
    </row>
    <row r="403" customHeight="1" spans="1:3">
      <c r="A403" s="77">
        <v>2050202</v>
      </c>
      <c r="B403" s="77" t="s">
        <v>318</v>
      </c>
      <c r="C403" s="94">
        <v>18609</v>
      </c>
    </row>
    <row r="404" customHeight="1" spans="1:3">
      <c r="A404" s="77">
        <v>2050203</v>
      </c>
      <c r="B404" s="77" t="s">
        <v>319</v>
      </c>
      <c r="C404" s="94">
        <v>17327</v>
      </c>
    </row>
    <row r="405" customHeight="1" spans="1:3">
      <c r="A405" s="77">
        <v>2050204</v>
      </c>
      <c r="B405" s="77" t="s">
        <v>320</v>
      </c>
      <c r="C405" s="94"/>
    </row>
    <row r="406" customHeight="1" spans="1:3">
      <c r="A406" s="77">
        <v>2050205</v>
      </c>
      <c r="B406" s="77" t="s">
        <v>321</v>
      </c>
      <c r="C406" s="94">
        <v>15</v>
      </c>
    </row>
    <row r="407" customHeight="1" spans="1:3">
      <c r="A407" s="77">
        <v>2050299</v>
      </c>
      <c r="B407" s="77" t="s">
        <v>322</v>
      </c>
      <c r="C407" s="94">
        <v>3997</v>
      </c>
    </row>
    <row r="408" customHeight="1" spans="1:3">
      <c r="A408" s="77">
        <v>20503</v>
      </c>
      <c r="B408" s="155" t="s">
        <v>323</v>
      </c>
      <c r="C408" s="94">
        <f>SUM(C409:C413)</f>
        <v>0</v>
      </c>
    </row>
    <row r="409" customHeight="1" spans="1:3">
      <c r="A409" s="77">
        <v>2050301</v>
      </c>
      <c r="B409" s="77" t="s">
        <v>324</v>
      </c>
      <c r="C409" s="94"/>
    </row>
    <row r="410" customHeight="1" spans="1:3">
      <c r="A410" s="77">
        <v>2050302</v>
      </c>
      <c r="B410" s="77" t="s">
        <v>325</v>
      </c>
      <c r="C410" s="94"/>
    </row>
    <row r="411" customHeight="1" spans="1:3">
      <c r="A411" s="77">
        <v>2050303</v>
      </c>
      <c r="B411" s="77" t="s">
        <v>326</v>
      </c>
      <c r="C411" s="94"/>
    </row>
    <row r="412" customHeight="1" spans="1:3">
      <c r="A412" s="77">
        <v>2050305</v>
      </c>
      <c r="B412" s="77" t="s">
        <v>327</v>
      </c>
      <c r="C412" s="94"/>
    </row>
    <row r="413" customHeight="1" spans="1:3">
      <c r="A413" s="77">
        <v>2050399</v>
      </c>
      <c r="B413" s="77" t="s">
        <v>328</v>
      </c>
      <c r="C413" s="94"/>
    </row>
    <row r="414" customHeight="1" spans="1:3">
      <c r="A414" s="77">
        <v>20504</v>
      </c>
      <c r="B414" s="155" t="s">
        <v>329</v>
      </c>
      <c r="C414" s="94">
        <f>SUM(C415:C419)</f>
        <v>0</v>
      </c>
    </row>
    <row r="415" customHeight="1" spans="1:3">
      <c r="A415" s="77">
        <v>2050401</v>
      </c>
      <c r="B415" s="77" t="s">
        <v>330</v>
      </c>
      <c r="C415" s="94"/>
    </row>
    <row r="416" customHeight="1" spans="1:3">
      <c r="A416" s="77">
        <v>2050402</v>
      </c>
      <c r="B416" s="77" t="s">
        <v>331</v>
      </c>
      <c r="C416" s="94"/>
    </row>
    <row r="417" customHeight="1" spans="1:3">
      <c r="A417" s="77">
        <v>2050403</v>
      </c>
      <c r="B417" s="77" t="s">
        <v>332</v>
      </c>
      <c r="C417" s="94"/>
    </row>
    <row r="418" customHeight="1" spans="1:3">
      <c r="A418" s="77">
        <v>2050404</v>
      </c>
      <c r="B418" s="77" t="s">
        <v>333</v>
      </c>
      <c r="C418" s="94"/>
    </row>
    <row r="419" customHeight="1" spans="1:3">
      <c r="A419" s="77">
        <v>2050499</v>
      </c>
      <c r="B419" s="77" t="s">
        <v>334</v>
      </c>
      <c r="C419" s="94"/>
    </row>
    <row r="420" customHeight="1" spans="1:3">
      <c r="A420" s="77">
        <v>20505</v>
      </c>
      <c r="B420" s="155" t="s">
        <v>335</v>
      </c>
      <c r="C420" s="94">
        <f>SUM(C421:C423)</f>
        <v>0</v>
      </c>
    </row>
    <row r="421" customHeight="1" spans="1:3">
      <c r="A421" s="77">
        <v>2050501</v>
      </c>
      <c r="B421" s="77" t="s">
        <v>336</v>
      </c>
      <c r="C421" s="94"/>
    </row>
    <row r="422" customHeight="1" spans="1:3">
      <c r="A422" s="77">
        <v>2050502</v>
      </c>
      <c r="B422" s="77" t="s">
        <v>337</v>
      </c>
      <c r="C422" s="94"/>
    </row>
    <row r="423" customHeight="1" spans="1:3">
      <c r="A423" s="77">
        <v>2050599</v>
      </c>
      <c r="B423" s="77" t="s">
        <v>338</v>
      </c>
      <c r="C423" s="94"/>
    </row>
    <row r="424" customHeight="1" spans="1:3">
      <c r="A424" s="77">
        <v>20506</v>
      </c>
      <c r="B424" s="155" t="s">
        <v>339</v>
      </c>
      <c r="C424" s="94">
        <f>SUM(C425:C427)</f>
        <v>0</v>
      </c>
    </row>
    <row r="425" customHeight="1" spans="1:3">
      <c r="A425" s="77">
        <v>2050601</v>
      </c>
      <c r="B425" s="77" t="s">
        <v>340</v>
      </c>
      <c r="C425" s="94"/>
    </row>
    <row r="426" customHeight="1" spans="1:3">
      <c r="A426" s="77">
        <v>2050602</v>
      </c>
      <c r="B426" s="77" t="s">
        <v>341</v>
      </c>
      <c r="C426" s="94"/>
    </row>
    <row r="427" customHeight="1" spans="1:3">
      <c r="A427" s="77">
        <v>2050699</v>
      </c>
      <c r="B427" s="77" t="s">
        <v>342</v>
      </c>
      <c r="C427" s="94"/>
    </row>
    <row r="428" customHeight="1" spans="1:3">
      <c r="A428" s="77">
        <v>20507</v>
      </c>
      <c r="B428" s="155" t="s">
        <v>343</v>
      </c>
      <c r="C428" s="94">
        <f>SUM(C429:C431)</f>
        <v>0</v>
      </c>
    </row>
    <row r="429" customHeight="1" spans="1:3">
      <c r="A429" s="77">
        <v>2050701</v>
      </c>
      <c r="B429" s="77" t="s">
        <v>344</v>
      </c>
      <c r="C429" s="94"/>
    </row>
    <row r="430" customHeight="1" spans="1:3">
      <c r="A430" s="77">
        <v>2050702</v>
      </c>
      <c r="B430" s="77" t="s">
        <v>345</v>
      </c>
      <c r="C430" s="94"/>
    </row>
    <row r="431" customHeight="1" spans="1:3">
      <c r="A431" s="77">
        <v>2050799</v>
      </c>
      <c r="B431" s="77" t="s">
        <v>346</v>
      </c>
      <c r="C431" s="94"/>
    </row>
    <row r="432" customHeight="1" spans="1:3">
      <c r="A432" s="77">
        <v>20508</v>
      </c>
      <c r="B432" s="155" t="s">
        <v>347</v>
      </c>
      <c r="C432" s="94">
        <f>SUM(C433:C437)</f>
        <v>1</v>
      </c>
    </row>
    <row r="433" customHeight="1" spans="1:3">
      <c r="A433" s="77">
        <v>2050801</v>
      </c>
      <c r="B433" s="77" t="s">
        <v>348</v>
      </c>
      <c r="C433" s="94"/>
    </row>
    <row r="434" customHeight="1" spans="1:3">
      <c r="A434" s="77">
        <v>2050802</v>
      </c>
      <c r="B434" s="77" t="s">
        <v>349</v>
      </c>
      <c r="C434" s="94"/>
    </row>
    <row r="435" customHeight="1" spans="1:3">
      <c r="A435" s="77">
        <v>2050803</v>
      </c>
      <c r="B435" s="77" t="s">
        <v>350</v>
      </c>
      <c r="C435" s="94">
        <v>1</v>
      </c>
    </row>
    <row r="436" customHeight="1" spans="1:3">
      <c r="A436" s="77">
        <v>2050804</v>
      </c>
      <c r="B436" s="77" t="s">
        <v>351</v>
      </c>
      <c r="C436" s="94"/>
    </row>
    <row r="437" customHeight="1" spans="1:3">
      <c r="A437" s="77">
        <v>2050899</v>
      </c>
      <c r="B437" s="77" t="s">
        <v>352</v>
      </c>
      <c r="C437" s="94"/>
    </row>
    <row r="438" customHeight="1" spans="1:3">
      <c r="A438" s="77">
        <v>20509</v>
      </c>
      <c r="B438" s="155" t="s">
        <v>353</v>
      </c>
      <c r="C438" s="94">
        <f>SUM(C439:C444)</f>
        <v>272</v>
      </c>
    </row>
    <row r="439" customHeight="1" spans="1:3">
      <c r="A439" s="77">
        <v>2050901</v>
      </c>
      <c r="B439" s="77" t="s">
        <v>354</v>
      </c>
      <c r="C439" s="94"/>
    </row>
    <row r="440" customHeight="1" spans="1:3">
      <c r="A440" s="77">
        <v>2050902</v>
      </c>
      <c r="B440" s="77" t="s">
        <v>355</v>
      </c>
      <c r="C440" s="94"/>
    </row>
    <row r="441" customHeight="1" spans="1:3">
      <c r="A441" s="77">
        <v>2050903</v>
      </c>
      <c r="B441" s="77" t="s">
        <v>356</v>
      </c>
      <c r="C441" s="94"/>
    </row>
    <row r="442" customHeight="1" spans="1:3">
      <c r="A442" s="77">
        <v>2050904</v>
      </c>
      <c r="B442" s="77" t="s">
        <v>357</v>
      </c>
      <c r="C442" s="94"/>
    </row>
    <row r="443" customHeight="1" spans="1:3">
      <c r="A443" s="77">
        <v>2050905</v>
      </c>
      <c r="B443" s="77" t="s">
        <v>358</v>
      </c>
      <c r="C443" s="94"/>
    </row>
    <row r="444" customHeight="1" spans="1:3">
      <c r="A444" s="77">
        <v>2050999</v>
      </c>
      <c r="B444" s="77" t="s">
        <v>359</v>
      </c>
      <c r="C444" s="94">
        <v>272</v>
      </c>
    </row>
    <row r="445" customHeight="1" spans="1:3">
      <c r="A445" s="77">
        <v>20599</v>
      </c>
      <c r="B445" s="155" t="s">
        <v>360</v>
      </c>
      <c r="C445" s="94">
        <f>C446</f>
        <v>13</v>
      </c>
    </row>
    <row r="446" customHeight="1" spans="1:3">
      <c r="A446" s="77">
        <v>2059999</v>
      </c>
      <c r="B446" s="77" t="s">
        <v>361</v>
      </c>
      <c r="C446" s="94">
        <v>13</v>
      </c>
    </row>
    <row r="447" customHeight="1" spans="1:3">
      <c r="A447" s="77">
        <v>206</v>
      </c>
      <c r="B447" s="155" t="s">
        <v>362</v>
      </c>
      <c r="C447" s="94">
        <f>SUM(C448,C453,C462,C468,C473,C478,C483,C490,C494,C498)</f>
        <v>75</v>
      </c>
    </row>
    <row r="448" customHeight="1" spans="1:3">
      <c r="A448" s="77">
        <v>20601</v>
      </c>
      <c r="B448" s="155" t="s">
        <v>363</v>
      </c>
      <c r="C448" s="94">
        <f>SUM(C449:C452)</f>
        <v>65</v>
      </c>
    </row>
    <row r="449" customHeight="1" spans="1:3">
      <c r="A449" s="77">
        <v>2060101</v>
      </c>
      <c r="B449" s="77" t="s">
        <v>81</v>
      </c>
      <c r="C449" s="94">
        <v>65</v>
      </c>
    </row>
    <row r="450" customHeight="1" spans="1:3">
      <c r="A450" s="77">
        <v>2060102</v>
      </c>
      <c r="B450" s="77" t="s">
        <v>82</v>
      </c>
      <c r="C450" s="94"/>
    </row>
    <row r="451" customHeight="1" spans="1:3">
      <c r="A451" s="77">
        <v>2060103</v>
      </c>
      <c r="B451" s="77" t="s">
        <v>83</v>
      </c>
      <c r="C451" s="94"/>
    </row>
    <row r="452" customHeight="1" spans="1:3">
      <c r="A452" s="77">
        <v>2060199</v>
      </c>
      <c r="B452" s="77" t="s">
        <v>364</v>
      </c>
      <c r="C452" s="94"/>
    </row>
    <row r="453" customHeight="1" spans="1:3">
      <c r="A453" s="77">
        <v>20602</v>
      </c>
      <c r="B453" s="155" t="s">
        <v>365</v>
      </c>
      <c r="C453" s="94">
        <f>SUM(C454:C461)</f>
        <v>0</v>
      </c>
    </row>
    <row r="454" customHeight="1" spans="1:3">
      <c r="A454" s="77">
        <v>2060201</v>
      </c>
      <c r="B454" s="77" t="s">
        <v>366</v>
      </c>
      <c r="C454" s="94"/>
    </row>
    <row r="455" customHeight="1" spans="1:3">
      <c r="A455" s="77">
        <v>2060203</v>
      </c>
      <c r="B455" s="77" t="s">
        <v>367</v>
      </c>
      <c r="C455" s="94"/>
    </row>
    <row r="456" customHeight="1" spans="1:3">
      <c r="A456" s="77">
        <v>2060204</v>
      </c>
      <c r="B456" s="77" t="s">
        <v>368</v>
      </c>
      <c r="C456" s="94"/>
    </row>
    <row r="457" customHeight="1" spans="1:3">
      <c r="A457" s="77">
        <v>2060205</v>
      </c>
      <c r="B457" s="77" t="s">
        <v>369</v>
      </c>
      <c r="C457" s="94"/>
    </row>
    <row r="458" customHeight="1" spans="1:3">
      <c r="A458" s="77">
        <v>2060206</v>
      </c>
      <c r="B458" s="77" t="s">
        <v>370</v>
      </c>
      <c r="C458" s="94"/>
    </row>
    <row r="459" customHeight="1" spans="1:3">
      <c r="A459" s="77">
        <v>2060207</v>
      </c>
      <c r="B459" s="77" t="s">
        <v>371</v>
      </c>
      <c r="C459" s="94"/>
    </row>
    <row r="460" customHeight="1" spans="1:3">
      <c r="A460" s="77">
        <v>2060208</v>
      </c>
      <c r="B460" s="77" t="s">
        <v>372</v>
      </c>
      <c r="C460" s="94"/>
    </row>
    <row r="461" customHeight="1" spans="1:3">
      <c r="A461" s="77">
        <v>2060299</v>
      </c>
      <c r="B461" s="77" t="s">
        <v>373</v>
      </c>
      <c r="C461" s="94"/>
    </row>
    <row r="462" customHeight="1" spans="1:3">
      <c r="A462" s="77">
        <v>20603</v>
      </c>
      <c r="B462" s="155" t="s">
        <v>374</v>
      </c>
      <c r="C462" s="94">
        <f>SUM(C463:C467)</f>
        <v>0</v>
      </c>
    </row>
    <row r="463" customHeight="1" spans="1:3">
      <c r="A463" s="77">
        <v>2060301</v>
      </c>
      <c r="B463" s="77" t="s">
        <v>366</v>
      </c>
      <c r="C463" s="94"/>
    </row>
    <row r="464" customHeight="1" spans="1:3">
      <c r="A464" s="77">
        <v>2060302</v>
      </c>
      <c r="B464" s="77" t="s">
        <v>375</v>
      </c>
      <c r="C464" s="94"/>
    </row>
    <row r="465" customHeight="1" spans="1:3">
      <c r="A465" s="77">
        <v>2060303</v>
      </c>
      <c r="B465" s="77" t="s">
        <v>376</v>
      </c>
      <c r="C465" s="94"/>
    </row>
    <row r="466" customHeight="1" spans="1:3">
      <c r="A466" s="77">
        <v>2060304</v>
      </c>
      <c r="B466" s="77" t="s">
        <v>377</v>
      </c>
      <c r="C466" s="94"/>
    </row>
    <row r="467" customHeight="1" spans="1:3">
      <c r="A467" s="77">
        <v>2060399</v>
      </c>
      <c r="B467" s="77" t="s">
        <v>378</v>
      </c>
      <c r="C467" s="94"/>
    </row>
    <row r="468" customHeight="1" spans="1:3">
      <c r="A468" s="77">
        <v>20604</v>
      </c>
      <c r="B468" s="155" t="s">
        <v>379</v>
      </c>
      <c r="C468" s="94">
        <f>SUM(C469:C472)</f>
        <v>0</v>
      </c>
    </row>
    <row r="469" customHeight="1" spans="1:3">
      <c r="A469" s="77">
        <v>2060401</v>
      </c>
      <c r="B469" s="77" t="s">
        <v>366</v>
      </c>
      <c r="C469" s="94"/>
    </row>
    <row r="470" customHeight="1" spans="1:3">
      <c r="A470" s="77">
        <v>2060404</v>
      </c>
      <c r="B470" s="77" t="s">
        <v>380</v>
      </c>
      <c r="C470" s="94"/>
    </row>
    <row r="471" customHeight="1" spans="1:3">
      <c r="A471" s="77">
        <v>2060405</v>
      </c>
      <c r="B471" s="77" t="s">
        <v>381</v>
      </c>
      <c r="C471" s="94"/>
    </row>
    <row r="472" customHeight="1" spans="1:3">
      <c r="A472" s="77">
        <v>2060499</v>
      </c>
      <c r="B472" s="77" t="s">
        <v>382</v>
      </c>
      <c r="C472" s="94"/>
    </row>
    <row r="473" customHeight="1" spans="1:3">
      <c r="A473" s="77">
        <v>20605</v>
      </c>
      <c r="B473" s="155" t="s">
        <v>383</v>
      </c>
      <c r="C473" s="94">
        <f>SUM(C474:C477)</f>
        <v>9</v>
      </c>
    </row>
    <row r="474" customHeight="1" spans="1:3">
      <c r="A474" s="77">
        <v>2060501</v>
      </c>
      <c r="B474" s="77" t="s">
        <v>366</v>
      </c>
      <c r="C474" s="94"/>
    </row>
    <row r="475" customHeight="1" spans="1:3">
      <c r="A475" s="77">
        <v>2060502</v>
      </c>
      <c r="B475" s="77" t="s">
        <v>384</v>
      </c>
      <c r="C475" s="94">
        <v>9</v>
      </c>
    </row>
    <row r="476" customHeight="1" spans="1:3">
      <c r="A476" s="77">
        <v>2060503</v>
      </c>
      <c r="B476" s="77" t="s">
        <v>385</v>
      </c>
      <c r="C476" s="94"/>
    </row>
    <row r="477" customHeight="1" spans="1:3">
      <c r="A477" s="77">
        <v>2060599</v>
      </c>
      <c r="B477" s="77" t="s">
        <v>386</v>
      </c>
      <c r="C477" s="94"/>
    </row>
    <row r="478" customHeight="1" spans="1:3">
      <c r="A478" s="77">
        <v>20606</v>
      </c>
      <c r="B478" s="155" t="s">
        <v>387</v>
      </c>
      <c r="C478" s="94">
        <f>SUM(C479:C482)</f>
        <v>0</v>
      </c>
    </row>
    <row r="479" customHeight="1" spans="1:3">
      <c r="A479" s="77">
        <v>2060601</v>
      </c>
      <c r="B479" s="77" t="s">
        <v>388</v>
      </c>
      <c r="C479" s="94"/>
    </row>
    <row r="480" customHeight="1" spans="1:3">
      <c r="A480" s="77">
        <v>2060602</v>
      </c>
      <c r="B480" s="77" t="s">
        <v>389</v>
      </c>
      <c r="C480" s="94"/>
    </row>
    <row r="481" customHeight="1" spans="1:3">
      <c r="A481" s="77">
        <v>2060603</v>
      </c>
      <c r="B481" s="77" t="s">
        <v>390</v>
      </c>
      <c r="C481" s="94"/>
    </row>
    <row r="482" customHeight="1" spans="1:3">
      <c r="A482" s="77">
        <v>2060699</v>
      </c>
      <c r="B482" s="77" t="s">
        <v>391</v>
      </c>
      <c r="C482" s="94"/>
    </row>
    <row r="483" customHeight="1" spans="1:3">
      <c r="A483" s="77">
        <v>20607</v>
      </c>
      <c r="B483" s="155" t="s">
        <v>392</v>
      </c>
      <c r="C483" s="94">
        <f>SUM(C484:C489)</f>
        <v>1</v>
      </c>
    </row>
    <row r="484" customHeight="1" spans="1:3">
      <c r="A484" s="77">
        <v>2060701</v>
      </c>
      <c r="B484" s="77" t="s">
        <v>366</v>
      </c>
      <c r="C484" s="94"/>
    </row>
    <row r="485" customHeight="1" spans="1:3">
      <c r="A485" s="77">
        <v>2060702</v>
      </c>
      <c r="B485" s="77" t="s">
        <v>393</v>
      </c>
      <c r="C485" s="94"/>
    </row>
    <row r="486" customHeight="1" spans="1:3">
      <c r="A486" s="77">
        <v>2060703</v>
      </c>
      <c r="B486" s="77" t="s">
        <v>394</v>
      </c>
      <c r="C486" s="94"/>
    </row>
    <row r="487" customHeight="1" spans="1:3">
      <c r="A487" s="77">
        <v>2060704</v>
      </c>
      <c r="B487" s="77" t="s">
        <v>395</v>
      </c>
      <c r="C487" s="94"/>
    </row>
    <row r="488" customHeight="1" spans="1:3">
      <c r="A488" s="77">
        <v>2060705</v>
      </c>
      <c r="B488" s="77" t="s">
        <v>396</v>
      </c>
      <c r="C488" s="94"/>
    </row>
    <row r="489" customHeight="1" spans="1:3">
      <c r="A489" s="77">
        <v>2060799</v>
      </c>
      <c r="B489" s="77" t="s">
        <v>397</v>
      </c>
      <c r="C489" s="94">
        <v>1</v>
      </c>
    </row>
    <row r="490" customHeight="1" spans="1:3">
      <c r="A490" s="77">
        <v>20608</v>
      </c>
      <c r="B490" s="155" t="s">
        <v>398</v>
      </c>
      <c r="C490" s="94">
        <f>SUM(C491:C493)</f>
        <v>0</v>
      </c>
    </row>
    <row r="491" customHeight="1" spans="1:3">
      <c r="A491" s="77">
        <v>2060801</v>
      </c>
      <c r="B491" s="77" t="s">
        <v>399</v>
      </c>
      <c r="C491" s="94"/>
    </row>
    <row r="492" customHeight="1" spans="1:3">
      <c r="A492" s="77">
        <v>2060802</v>
      </c>
      <c r="B492" s="77" t="s">
        <v>400</v>
      </c>
      <c r="C492" s="94"/>
    </row>
    <row r="493" customHeight="1" spans="1:3">
      <c r="A493" s="77">
        <v>2060899</v>
      </c>
      <c r="B493" s="77" t="s">
        <v>401</v>
      </c>
      <c r="C493" s="94"/>
    </row>
    <row r="494" customHeight="1" spans="1:3">
      <c r="A494" s="77">
        <v>20609</v>
      </c>
      <c r="B494" s="155" t="s">
        <v>402</v>
      </c>
      <c r="C494" s="94">
        <f>SUM(C495:C497)</f>
        <v>0</v>
      </c>
    </row>
    <row r="495" customHeight="1" spans="1:3">
      <c r="A495" s="77">
        <v>2060901</v>
      </c>
      <c r="B495" s="77" t="s">
        <v>403</v>
      </c>
      <c r="C495" s="94"/>
    </row>
    <row r="496" customHeight="1" spans="1:3">
      <c r="A496" s="77">
        <v>2060902</v>
      </c>
      <c r="B496" s="77" t="s">
        <v>404</v>
      </c>
      <c r="C496" s="94"/>
    </row>
    <row r="497" customHeight="1" spans="1:3">
      <c r="A497" s="77">
        <v>2060999</v>
      </c>
      <c r="B497" s="77" t="s">
        <v>405</v>
      </c>
      <c r="C497" s="94"/>
    </row>
    <row r="498" customHeight="1" spans="1:3">
      <c r="A498" s="77">
        <v>20699</v>
      </c>
      <c r="B498" s="155" t="s">
        <v>406</v>
      </c>
      <c r="C498" s="94">
        <f>SUM(C499:C502)</f>
        <v>0</v>
      </c>
    </row>
    <row r="499" customHeight="1" spans="1:3">
      <c r="A499" s="77">
        <v>2069901</v>
      </c>
      <c r="B499" s="77" t="s">
        <v>407</v>
      </c>
      <c r="C499" s="94"/>
    </row>
    <row r="500" customHeight="1" spans="1:3">
      <c r="A500" s="77">
        <v>2069902</v>
      </c>
      <c r="B500" s="77" t="s">
        <v>408</v>
      </c>
      <c r="C500" s="94"/>
    </row>
    <row r="501" customHeight="1" spans="1:3">
      <c r="A501" s="77">
        <v>2069903</v>
      </c>
      <c r="B501" s="77" t="s">
        <v>409</v>
      </c>
      <c r="C501" s="94"/>
    </row>
    <row r="502" customHeight="1" spans="1:3">
      <c r="A502" s="77">
        <v>2069999</v>
      </c>
      <c r="B502" s="77" t="s">
        <v>410</v>
      </c>
      <c r="C502" s="94"/>
    </row>
    <row r="503" customHeight="1" spans="1:3">
      <c r="A503" s="77">
        <v>207</v>
      </c>
      <c r="B503" s="155" t="s">
        <v>411</v>
      </c>
      <c r="C503" s="94">
        <f>SUM(C504,C520,C528,C539,C548,C556)</f>
        <v>341</v>
      </c>
    </row>
    <row r="504" customHeight="1" spans="1:3">
      <c r="A504" s="77">
        <v>20701</v>
      </c>
      <c r="B504" s="155" t="s">
        <v>412</v>
      </c>
      <c r="C504" s="94">
        <f>SUM(C505:C519)</f>
        <v>180</v>
      </c>
    </row>
    <row r="505" customHeight="1" spans="1:3">
      <c r="A505" s="77">
        <v>2070101</v>
      </c>
      <c r="B505" s="77" t="s">
        <v>81</v>
      </c>
      <c r="C505" s="94">
        <v>62</v>
      </c>
    </row>
    <row r="506" customHeight="1" spans="1:3">
      <c r="A506" s="77">
        <v>2070102</v>
      </c>
      <c r="B506" s="77" t="s">
        <v>82</v>
      </c>
      <c r="C506" s="94"/>
    </row>
    <row r="507" customHeight="1" spans="1:3">
      <c r="A507" s="77">
        <v>2070103</v>
      </c>
      <c r="B507" s="77" t="s">
        <v>83</v>
      </c>
      <c r="C507" s="94">
        <v>59</v>
      </c>
    </row>
    <row r="508" customHeight="1" spans="1:3">
      <c r="A508" s="77">
        <v>2070104</v>
      </c>
      <c r="B508" s="77" t="s">
        <v>413</v>
      </c>
      <c r="C508" s="94">
        <v>1</v>
      </c>
    </row>
    <row r="509" customHeight="1" spans="1:3">
      <c r="A509" s="77">
        <v>2070105</v>
      </c>
      <c r="B509" s="77" t="s">
        <v>414</v>
      </c>
      <c r="C509" s="94"/>
    </row>
    <row r="510" customHeight="1" spans="1:3">
      <c r="A510" s="77">
        <v>2070106</v>
      </c>
      <c r="B510" s="77" t="s">
        <v>415</v>
      </c>
      <c r="C510" s="94"/>
    </row>
    <row r="511" customHeight="1" spans="1:3">
      <c r="A511" s="77">
        <v>2070107</v>
      </c>
      <c r="B511" s="77" t="s">
        <v>416</v>
      </c>
      <c r="C511" s="94"/>
    </row>
    <row r="512" customHeight="1" spans="1:3">
      <c r="A512" s="77">
        <v>2070108</v>
      </c>
      <c r="B512" s="77" t="s">
        <v>417</v>
      </c>
      <c r="C512" s="94">
        <v>18</v>
      </c>
    </row>
    <row r="513" customHeight="1" spans="1:3">
      <c r="A513" s="77">
        <v>2070109</v>
      </c>
      <c r="B513" s="77" t="s">
        <v>418</v>
      </c>
      <c r="C513" s="94"/>
    </row>
    <row r="514" customHeight="1" spans="1:3">
      <c r="A514" s="77">
        <v>2070110</v>
      </c>
      <c r="B514" s="77" t="s">
        <v>419</v>
      </c>
      <c r="C514" s="94"/>
    </row>
    <row r="515" customHeight="1" spans="1:3">
      <c r="A515" s="77">
        <v>2070111</v>
      </c>
      <c r="B515" s="77" t="s">
        <v>420</v>
      </c>
      <c r="C515" s="94"/>
    </row>
    <row r="516" customHeight="1" spans="1:3">
      <c r="A516" s="77">
        <v>2070112</v>
      </c>
      <c r="B516" s="77" t="s">
        <v>421</v>
      </c>
      <c r="C516" s="94"/>
    </row>
    <row r="517" customHeight="1" spans="1:3">
      <c r="A517" s="77">
        <v>2070113</v>
      </c>
      <c r="B517" s="77" t="s">
        <v>422</v>
      </c>
      <c r="C517" s="94"/>
    </row>
    <row r="518" customHeight="1" spans="1:3">
      <c r="A518" s="77">
        <v>2070114</v>
      </c>
      <c r="B518" s="77" t="s">
        <v>423</v>
      </c>
      <c r="C518" s="94"/>
    </row>
    <row r="519" customHeight="1" spans="1:3">
      <c r="A519" s="77">
        <v>2070199</v>
      </c>
      <c r="B519" s="77" t="s">
        <v>424</v>
      </c>
      <c r="C519" s="94">
        <v>40</v>
      </c>
    </row>
    <row r="520" customHeight="1" spans="1:3">
      <c r="A520" s="77">
        <v>20702</v>
      </c>
      <c r="B520" s="155" t="s">
        <v>425</v>
      </c>
      <c r="C520" s="94">
        <f>SUM(C521:C527)</f>
        <v>1</v>
      </c>
    </row>
    <row r="521" customHeight="1" spans="1:3">
      <c r="A521" s="77">
        <v>2070201</v>
      </c>
      <c r="B521" s="77" t="s">
        <v>81</v>
      </c>
      <c r="C521" s="94"/>
    </row>
    <row r="522" customHeight="1" spans="1:3">
      <c r="A522" s="77">
        <v>2070202</v>
      </c>
      <c r="B522" s="77" t="s">
        <v>82</v>
      </c>
      <c r="C522" s="94"/>
    </row>
    <row r="523" customHeight="1" spans="1:3">
      <c r="A523" s="77">
        <v>2070203</v>
      </c>
      <c r="B523" s="77" t="s">
        <v>83</v>
      </c>
      <c r="C523" s="94"/>
    </row>
    <row r="524" customHeight="1" spans="1:3">
      <c r="A524" s="77">
        <v>2070204</v>
      </c>
      <c r="B524" s="77" t="s">
        <v>426</v>
      </c>
      <c r="C524" s="94"/>
    </row>
    <row r="525" customHeight="1" spans="1:3">
      <c r="A525" s="77">
        <v>2070205</v>
      </c>
      <c r="B525" s="77" t="s">
        <v>427</v>
      </c>
      <c r="C525" s="94"/>
    </row>
    <row r="526" customHeight="1" spans="1:3">
      <c r="A526" s="77">
        <v>2070206</v>
      </c>
      <c r="B526" s="77" t="s">
        <v>428</v>
      </c>
      <c r="C526" s="94"/>
    </row>
    <row r="527" customHeight="1" spans="1:3">
      <c r="A527" s="77">
        <v>2070299</v>
      </c>
      <c r="B527" s="77" t="s">
        <v>429</v>
      </c>
      <c r="C527" s="94">
        <v>1</v>
      </c>
    </row>
    <row r="528" customHeight="1" spans="1:3">
      <c r="A528" s="77">
        <v>20703</v>
      </c>
      <c r="B528" s="155" t="s">
        <v>430</v>
      </c>
      <c r="C528" s="94">
        <f>SUM(C529:C538)</f>
        <v>18</v>
      </c>
    </row>
    <row r="529" customHeight="1" spans="1:3">
      <c r="A529" s="77">
        <v>2070301</v>
      </c>
      <c r="B529" s="77" t="s">
        <v>81</v>
      </c>
      <c r="C529" s="94"/>
    </row>
    <row r="530" customHeight="1" spans="1:3">
      <c r="A530" s="77">
        <v>2070302</v>
      </c>
      <c r="B530" s="77" t="s">
        <v>82</v>
      </c>
      <c r="C530" s="94"/>
    </row>
    <row r="531" customHeight="1" spans="1:3">
      <c r="A531" s="77">
        <v>2070303</v>
      </c>
      <c r="B531" s="77" t="s">
        <v>83</v>
      </c>
      <c r="C531" s="94"/>
    </row>
    <row r="532" customHeight="1" spans="1:3">
      <c r="A532" s="77">
        <v>2070304</v>
      </c>
      <c r="B532" s="77" t="s">
        <v>431</v>
      </c>
      <c r="C532" s="94"/>
    </row>
    <row r="533" customHeight="1" spans="1:3">
      <c r="A533" s="77">
        <v>2070305</v>
      </c>
      <c r="B533" s="77" t="s">
        <v>432</v>
      </c>
      <c r="C533" s="94"/>
    </row>
    <row r="534" customHeight="1" spans="1:3">
      <c r="A534" s="77">
        <v>2070306</v>
      </c>
      <c r="B534" s="77" t="s">
        <v>433</v>
      </c>
      <c r="C534" s="94"/>
    </row>
    <row r="535" customHeight="1" spans="1:3">
      <c r="A535" s="77">
        <v>2070307</v>
      </c>
      <c r="B535" s="77" t="s">
        <v>434</v>
      </c>
      <c r="C535" s="94"/>
    </row>
    <row r="536" customHeight="1" spans="1:3">
      <c r="A536" s="77">
        <v>2070308</v>
      </c>
      <c r="B536" s="77" t="s">
        <v>435</v>
      </c>
      <c r="C536" s="94">
        <v>18</v>
      </c>
    </row>
    <row r="537" customHeight="1" spans="1:3">
      <c r="A537" s="77">
        <v>2070309</v>
      </c>
      <c r="B537" s="77" t="s">
        <v>436</v>
      </c>
      <c r="C537" s="94"/>
    </row>
    <row r="538" customHeight="1" spans="1:3">
      <c r="A538" s="77">
        <v>2070399</v>
      </c>
      <c r="B538" s="77" t="s">
        <v>437</v>
      </c>
      <c r="C538" s="94"/>
    </row>
    <row r="539" customHeight="1" spans="1:3">
      <c r="A539" s="77">
        <v>20706</v>
      </c>
      <c r="B539" s="79" t="s">
        <v>438</v>
      </c>
      <c r="C539" s="94">
        <f>SUM(C540:C547)</f>
        <v>0</v>
      </c>
    </row>
    <row r="540" customHeight="1" spans="1:3">
      <c r="A540" s="77">
        <v>2070601</v>
      </c>
      <c r="B540" s="81" t="s">
        <v>81</v>
      </c>
      <c r="C540" s="94"/>
    </row>
    <row r="541" customHeight="1" spans="1:3">
      <c r="A541" s="77">
        <v>2070602</v>
      </c>
      <c r="B541" s="81" t="s">
        <v>82</v>
      </c>
      <c r="C541" s="94"/>
    </row>
    <row r="542" customHeight="1" spans="1:3">
      <c r="A542" s="77">
        <v>2070603</v>
      </c>
      <c r="B542" s="81" t="s">
        <v>83</v>
      </c>
      <c r="C542" s="94"/>
    </row>
    <row r="543" customHeight="1" spans="1:3">
      <c r="A543" s="77">
        <v>2070604</v>
      </c>
      <c r="B543" s="81" t="s">
        <v>439</v>
      </c>
      <c r="C543" s="94"/>
    </row>
    <row r="544" customHeight="1" spans="1:3">
      <c r="A544" s="77">
        <v>2070605</v>
      </c>
      <c r="B544" s="81" t="s">
        <v>440</v>
      </c>
      <c r="C544" s="94"/>
    </row>
    <row r="545" customHeight="1" spans="1:3">
      <c r="A545" s="77">
        <v>2070606</v>
      </c>
      <c r="B545" s="81" t="s">
        <v>441</v>
      </c>
      <c r="C545" s="94"/>
    </row>
    <row r="546" customHeight="1" spans="1:3">
      <c r="A546" s="77">
        <v>2070607</v>
      </c>
      <c r="B546" s="81" t="s">
        <v>442</v>
      </c>
      <c r="C546" s="94"/>
    </row>
    <row r="547" customHeight="1" spans="1:3">
      <c r="A547" s="77">
        <v>2070699</v>
      </c>
      <c r="B547" s="81" t="s">
        <v>443</v>
      </c>
      <c r="C547" s="94"/>
    </row>
    <row r="548" customHeight="1" spans="1:3">
      <c r="A548" s="77">
        <v>20708</v>
      </c>
      <c r="B548" s="79" t="s">
        <v>444</v>
      </c>
      <c r="C548" s="94">
        <f>SUM(C549:C555)</f>
        <v>82</v>
      </c>
    </row>
    <row r="549" customHeight="1" spans="1:3">
      <c r="A549" s="77">
        <v>2070801</v>
      </c>
      <c r="B549" s="81" t="s">
        <v>81</v>
      </c>
      <c r="C549" s="94"/>
    </row>
    <row r="550" customHeight="1" spans="1:3">
      <c r="A550" s="77">
        <v>2070802</v>
      </c>
      <c r="B550" s="81" t="s">
        <v>82</v>
      </c>
      <c r="C550" s="94"/>
    </row>
    <row r="551" customHeight="1" spans="1:3">
      <c r="A551" s="77">
        <v>2070803</v>
      </c>
      <c r="B551" s="81" t="s">
        <v>83</v>
      </c>
      <c r="C551" s="94">
        <v>82</v>
      </c>
    </row>
    <row r="552" customHeight="1" spans="1:3">
      <c r="A552" s="77">
        <v>2070806</v>
      </c>
      <c r="B552" s="81" t="s">
        <v>445</v>
      </c>
      <c r="C552" s="94"/>
    </row>
    <row r="553" customHeight="1" spans="1:3">
      <c r="A553" s="77">
        <v>2070807</v>
      </c>
      <c r="B553" s="81" t="s">
        <v>446</v>
      </c>
      <c r="C553" s="94"/>
    </row>
    <row r="554" customHeight="1" spans="1:3">
      <c r="A554" s="77">
        <v>2070808</v>
      </c>
      <c r="B554" s="81" t="s">
        <v>447</v>
      </c>
      <c r="C554" s="94"/>
    </row>
    <row r="555" customHeight="1" spans="1:3">
      <c r="A555" s="77">
        <v>2070899</v>
      </c>
      <c r="B555" s="81" t="s">
        <v>448</v>
      </c>
      <c r="C555" s="94"/>
    </row>
    <row r="556" customHeight="1" spans="1:3">
      <c r="A556" s="77">
        <v>20799</v>
      </c>
      <c r="B556" s="155" t="s">
        <v>449</v>
      </c>
      <c r="C556" s="94">
        <f>SUM(C557:C559)</f>
        <v>60</v>
      </c>
    </row>
    <row r="557" customHeight="1" spans="1:3">
      <c r="A557" s="77">
        <v>2079902</v>
      </c>
      <c r="B557" s="77" t="s">
        <v>450</v>
      </c>
      <c r="C557" s="94">
        <v>22</v>
      </c>
    </row>
    <row r="558" customHeight="1" spans="1:3">
      <c r="A558" s="77">
        <v>2079903</v>
      </c>
      <c r="B558" s="77" t="s">
        <v>451</v>
      </c>
      <c r="C558" s="94"/>
    </row>
    <row r="559" customHeight="1" spans="1:3">
      <c r="A559" s="77">
        <v>2079999</v>
      </c>
      <c r="B559" s="77" t="s">
        <v>452</v>
      </c>
      <c r="C559" s="94">
        <v>38</v>
      </c>
    </row>
    <row r="560" customHeight="1" spans="1:3">
      <c r="A560" s="77">
        <v>208</v>
      </c>
      <c r="B560" s="155" t="s">
        <v>453</v>
      </c>
      <c r="C560" s="94">
        <f>SUM(C561,C580,C588,C590,C599,C603,C613,C622,C629,C637,C646,C652,C655,C658,C661,C664,C667,C671,C675,C684,C687)</f>
        <v>47393</v>
      </c>
    </row>
    <row r="561" customHeight="1" spans="1:3">
      <c r="A561" s="77">
        <v>20801</v>
      </c>
      <c r="B561" s="155" t="s">
        <v>454</v>
      </c>
      <c r="C561" s="94">
        <f>SUM(C562:C579)</f>
        <v>3075</v>
      </c>
    </row>
    <row r="562" customHeight="1" spans="1:3">
      <c r="A562" s="77">
        <v>2080101</v>
      </c>
      <c r="B562" s="77" t="s">
        <v>81</v>
      </c>
      <c r="C562" s="94">
        <v>231</v>
      </c>
    </row>
    <row r="563" customHeight="1" spans="1:3">
      <c r="A563" s="77">
        <v>2080102</v>
      </c>
      <c r="B563" s="77" t="s">
        <v>82</v>
      </c>
      <c r="C563" s="94">
        <v>2189</v>
      </c>
    </row>
    <row r="564" customHeight="1" spans="1:3">
      <c r="A564" s="77">
        <v>2080103</v>
      </c>
      <c r="B564" s="77" t="s">
        <v>83</v>
      </c>
      <c r="C564" s="94">
        <v>420</v>
      </c>
    </row>
    <row r="565" customHeight="1" spans="1:3">
      <c r="A565" s="77">
        <v>2080104</v>
      </c>
      <c r="B565" s="77" t="s">
        <v>455</v>
      </c>
      <c r="C565" s="94"/>
    </row>
    <row r="566" customHeight="1" spans="1:3">
      <c r="A566" s="77">
        <v>2080105</v>
      </c>
      <c r="B566" s="77" t="s">
        <v>456</v>
      </c>
      <c r="C566" s="94">
        <v>183</v>
      </c>
    </row>
    <row r="567" customHeight="1" spans="1:3">
      <c r="A567" s="77">
        <v>2080106</v>
      </c>
      <c r="B567" s="77" t="s">
        <v>457</v>
      </c>
      <c r="C567" s="94">
        <v>1</v>
      </c>
    </row>
    <row r="568" customHeight="1" spans="1:3">
      <c r="A568" s="77">
        <v>2080107</v>
      </c>
      <c r="B568" s="77" t="s">
        <v>458</v>
      </c>
      <c r="C568" s="94"/>
    </row>
    <row r="569" customHeight="1" spans="1:3">
      <c r="A569" s="77">
        <v>2080108</v>
      </c>
      <c r="B569" s="77" t="s">
        <v>121</v>
      </c>
      <c r="C569" s="94">
        <v>8</v>
      </c>
    </row>
    <row r="570" customHeight="1" spans="1:3">
      <c r="A570" s="77">
        <v>2080109</v>
      </c>
      <c r="B570" s="77" t="s">
        <v>459</v>
      </c>
      <c r="C570" s="94"/>
    </row>
    <row r="571" customHeight="1" spans="1:3">
      <c r="A571" s="77">
        <v>2080110</v>
      </c>
      <c r="B571" s="77" t="s">
        <v>460</v>
      </c>
      <c r="C571" s="94"/>
    </row>
    <row r="572" customHeight="1" spans="1:3">
      <c r="A572" s="77">
        <v>2080111</v>
      </c>
      <c r="B572" s="77" t="s">
        <v>461</v>
      </c>
      <c r="C572" s="94"/>
    </row>
    <row r="573" customHeight="1" spans="1:3">
      <c r="A573" s="77">
        <v>2080112</v>
      </c>
      <c r="B573" s="77" t="s">
        <v>462</v>
      </c>
      <c r="C573" s="94"/>
    </row>
    <row r="574" customHeight="1" spans="1:3">
      <c r="A574" s="77">
        <v>2080113</v>
      </c>
      <c r="B574" s="77" t="s">
        <v>463</v>
      </c>
      <c r="C574" s="94"/>
    </row>
    <row r="575" customHeight="1" spans="1:3">
      <c r="A575" s="77">
        <v>2080114</v>
      </c>
      <c r="B575" s="77" t="s">
        <v>464</v>
      </c>
      <c r="C575" s="94"/>
    </row>
    <row r="576" customHeight="1" spans="1:3">
      <c r="A576" s="77">
        <v>2080115</v>
      </c>
      <c r="B576" s="77" t="s">
        <v>465</v>
      </c>
      <c r="C576" s="94"/>
    </row>
    <row r="577" customHeight="1" spans="1:3">
      <c r="A577" s="77">
        <v>2080116</v>
      </c>
      <c r="B577" s="77" t="s">
        <v>466</v>
      </c>
      <c r="C577" s="94"/>
    </row>
    <row r="578" customHeight="1" spans="1:3">
      <c r="A578" s="77">
        <v>2080150</v>
      </c>
      <c r="B578" s="77" t="s">
        <v>90</v>
      </c>
      <c r="C578" s="94">
        <v>41</v>
      </c>
    </row>
    <row r="579" customHeight="1" spans="1:3">
      <c r="A579" s="77">
        <v>2080199</v>
      </c>
      <c r="B579" s="77" t="s">
        <v>467</v>
      </c>
      <c r="C579" s="94">
        <v>2</v>
      </c>
    </row>
    <row r="580" customHeight="1" spans="1:3">
      <c r="A580" s="77">
        <v>20802</v>
      </c>
      <c r="B580" s="155" t="s">
        <v>468</v>
      </c>
      <c r="C580" s="94">
        <f>SUM(C581:C587)</f>
        <v>7018</v>
      </c>
    </row>
    <row r="581" customHeight="1" spans="1:3">
      <c r="A581" s="77">
        <v>2080201</v>
      </c>
      <c r="B581" s="77" t="s">
        <v>81</v>
      </c>
      <c r="C581" s="94">
        <v>107</v>
      </c>
    </row>
    <row r="582" customHeight="1" spans="1:3">
      <c r="A582" s="77">
        <v>2080202</v>
      </c>
      <c r="B582" s="77" t="s">
        <v>82</v>
      </c>
      <c r="C582" s="94"/>
    </row>
    <row r="583" customHeight="1" spans="1:3">
      <c r="A583" s="77">
        <v>2080203</v>
      </c>
      <c r="B583" s="77" t="s">
        <v>83</v>
      </c>
      <c r="C583" s="94"/>
    </row>
    <row r="584" customHeight="1" spans="1:3">
      <c r="A584" s="77">
        <v>2080206</v>
      </c>
      <c r="B584" s="77" t="s">
        <v>469</v>
      </c>
      <c r="C584" s="94"/>
    </row>
    <row r="585" customHeight="1" spans="1:3">
      <c r="A585" s="77">
        <v>2080207</v>
      </c>
      <c r="B585" s="77" t="s">
        <v>470</v>
      </c>
      <c r="C585" s="94"/>
    </row>
    <row r="586" customHeight="1" spans="1:3">
      <c r="A586" s="77">
        <v>2080208</v>
      </c>
      <c r="B586" s="77" t="s">
        <v>471</v>
      </c>
      <c r="C586" s="94">
        <v>6888</v>
      </c>
    </row>
    <row r="587" customHeight="1" spans="1:3">
      <c r="A587" s="77">
        <v>2080299</v>
      </c>
      <c r="B587" s="77" t="s">
        <v>472</v>
      </c>
      <c r="C587" s="94">
        <v>23</v>
      </c>
    </row>
    <row r="588" customHeight="1" spans="1:3">
      <c r="A588" s="77">
        <v>20804</v>
      </c>
      <c r="B588" s="155" t="s">
        <v>473</v>
      </c>
      <c r="C588" s="94">
        <f>C589</f>
        <v>0</v>
      </c>
    </row>
    <row r="589" customHeight="1" spans="1:3">
      <c r="A589" s="77">
        <v>2080402</v>
      </c>
      <c r="B589" s="77" t="s">
        <v>474</v>
      </c>
      <c r="C589" s="94"/>
    </row>
    <row r="590" customHeight="1" spans="1:3">
      <c r="A590" s="77">
        <v>20805</v>
      </c>
      <c r="B590" s="155" t="s">
        <v>475</v>
      </c>
      <c r="C590" s="94">
        <f>SUM(C591:C598)</f>
        <v>23774</v>
      </c>
    </row>
    <row r="591" customHeight="1" spans="1:3">
      <c r="A591" s="77">
        <v>2080501</v>
      </c>
      <c r="B591" s="77" t="s">
        <v>476</v>
      </c>
      <c r="C591" s="94">
        <v>870</v>
      </c>
    </row>
    <row r="592" customHeight="1" spans="1:3">
      <c r="A592" s="77">
        <v>2080502</v>
      </c>
      <c r="B592" s="77" t="s">
        <v>477</v>
      </c>
      <c r="C592" s="94">
        <v>3107</v>
      </c>
    </row>
    <row r="593" customHeight="1" spans="1:3">
      <c r="A593" s="77">
        <v>2080503</v>
      </c>
      <c r="B593" s="77" t="s">
        <v>478</v>
      </c>
      <c r="C593" s="94"/>
    </row>
    <row r="594" customHeight="1" spans="1:3">
      <c r="A594" s="77">
        <v>2080505</v>
      </c>
      <c r="B594" s="77" t="s">
        <v>479</v>
      </c>
      <c r="C594" s="94">
        <v>6417</v>
      </c>
    </row>
    <row r="595" customHeight="1" spans="1:3">
      <c r="A595" s="77">
        <v>2080506</v>
      </c>
      <c r="B595" s="77" t="s">
        <v>480</v>
      </c>
      <c r="C595" s="94">
        <v>5180</v>
      </c>
    </row>
    <row r="596" customHeight="1" spans="1:3">
      <c r="A596" s="77">
        <v>2080507</v>
      </c>
      <c r="B596" s="77" t="s">
        <v>481</v>
      </c>
      <c r="C596" s="94">
        <v>8200</v>
      </c>
    </row>
    <row r="597" customHeight="1" spans="1:3">
      <c r="A597" s="77">
        <v>2080508</v>
      </c>
      <c r="B597" s="77" t="s">
        <v>482</v>
      </c>
      <c r="C597" s="94"/>
    </row>
    <row r="598" customHeight="1" spans="1:3">
      <c r="A598" s="77">
        <v>2080599</v>
      </c>
      <c r="B598" s="77" t="s">
        <v>483</v>
      </c>
      <c r="C598" s="94"/>
    </row>
    <row r="599" customHeight="1" spans="1:3">
      <c r="A599" s="77">
        <v>20806</v>
      </c>
      <c r="B599" s="155" t="s">
        <v>484</v>
      </c>
      <c r="C599" s="94">
        <f>SUM(C600:C602)</f>
        <v>0</v>
      </c>
    </row>
    <row r="600" customHeight="1" spans="1:3">
      <c r="A600" s="77">
        <v>2080601</v>
      </c>
      <c r="B600" s="77" t="s">
        <v>485</v>
      </c>
      <c r="C600" s="94"/>
    </row>
    <row r="601" customHeight="1" spans="1:3">
      <c r="A601" s="77">
        <v>2080602</v>
      </c>
      <c r="B601" s="77" t="s">
        <v>486</v>
      </c>
      <c r="C601" s="94"/>
    </row>
    <row r="602" customHeight="1" spans="1:3">
      <c r="A602" s="77">
        <v>2080699</v>
      </c>
      <c r="B602" s="77" t="s">
        <v>487</v>
      </c>
      <c r="C602" s="94"/>
    </row>
    <row r="603" customHeight="1" spans="1:3">
      <c r="A603" s="77">
        <v>20807</v>
      </c>
      <c r="B603" s="155" t="s">
        <v>488</v>
      </c>
      <c r="C603" s="94">
        <f>SUM(C604:C612)</f>
        <v>1041</v>
      </c>
    </row>
    <row r="604" customHeight="1" spans="1:3">
      <c r="A604" s="77">
        <v>2080701</v>
      </c>
      <c r="B604" s="77" t="s">
        <v>489</v>
      </c>
      <c r="C604" s="94"/>
    </row>
    <row r="605" customHeight="1" spans="1:3">
      <c r="A605" s="77">
        <v>2080702</v>
      </c>
      <c r="B605" s="77" t="s">
        <v>490</v>
      </c>
      <c r="C605" s="94"/>
    </row>
    <row r="606" customHeight="1" spans="1:3">
      <c r="A606" s="77">
        <v>2080704</v>
      </c>
      <c r="B606" s="77" t="s">
        <v>491</v>
      </c>
      <c r="C606" s="94">
        <v>1</v>
      </c>
    </row>
    <row r="607" customHeight="1" spans="1:3">
      <c r="A607" s="77">
        <v>2080705</v>
      </c>
      <c r="B607" s="77" t="s">
        <v>492</v>
      </c>
      <c r="C607" s="94">
        <v>3</v>
      </c>
    </row>
    <row r="608" customHeight="1" spans="1:3">
      <c r="A608" s="77">
        <v>2080709</v>
      </c>
      <c r="B608" s="77" t="s">
        <v>493</v>
      </c>
      <c r="C608" s="94"/>
    </row>
    <row r="609" customHeight="1" spans="1:3">
      <c r="A609" s="77">
        <v>2080711</v>
      </c>
      <c r="B609" s="77" t="s">
        <v>494</v>
      </c>
      <c r="C609" s="94"/>
    </row>
    <row r="610" customHeight="1" spans="1:3">
      <c r="A610" s="77">
        <v>2080712</v>
      </c>
      <c r="B610" s="77" t="s">
        <v>495</v>
      </c>
      <c r="C610" s="94"/>
    </row>
    <row r="611" customHeight="1" spans="1:3">
      <c r="A611" s="77">
        <v>2080713</v>
      </c>
      <c r="B611" s="77" t="s">
        <v>496</v>
      </c>
      <c r="C611" s="94"/>
    </row>
    <row r="612" customHeight="1" spans="1:3">
      <c r="A612" s="77">
        <v>2080799</v>
      </c>
      <c r="B612" s="77" t="s">
        <v>497</v>
      </c>
      <c r="C612" s="94">
        <v>1037</v>
      </c>
    </row>
    <row r="613" customHeight="1" spans="1:3">
      <c r="A613" s="77">
        <v>20808</v>
      </c>
      <c r="B613" s="155" t="s">
        <v>498</v>
      </c>
      <c r="C613" s="94">
        <f>SUM(C614:C621)</f>
        <v>1980</v>
      </c>
    </row>
    <row r="614" customHeight="1" spans="1:3">
      <c r="A614" s="77">
        <v>2080801</v>
      </c>
      <c r="B614" s="77" t="s">
        <v>499</v>
      </c>
      <c r="C614" s="94"/>
    </row>
    <row r="615" customHeight="1" spans="1:3">
      <c r="A615" s="77">
        <v>2080802</v>
      </c>
      <c r="B615" s="77" t="s">
        <v>500</v>
      </c>
      <c r="C615" s="94"/>
    </row>
    <row r="616" customHeight="1" spans="1:3">
      <c r="A616" s="77">
        <v>2080803</v>
      </c>
      <c r="B616" s="77" t="s">
        <v>501</v>
      </c>
      <c r="C616" s="94">
        <v>18</v>
      </c>
    </row>
    <row r="617" customHeight="1" spans="1:3">
      <c r="A617" s="77">
        <v>2080805</v>
      </c>
      <c r="B617" s="77" t="s">
        <v>502</v>
      </c>
      <c r="C617" s="94">
        <v>594</v>
      </c>
    </row>
    <row r="618" customHeight="1" spans="1:3">
      <c r="A618" s="77">
        <v>2080806</v>
      </c>
      <c r="B618" s="77" t="s">
        <v>503</v>
      </c>
      <c r="C618" s="94"/>
    </row>
    <row r="619" customHeight="1" spans="1:3">
      <c r="A619" s="77">
        <v>2080807</v>
      </c>
      <c r="B619" s="77" t="s">
        <v>504</v>
      </c>
      <c r="C619" s="94"/>
    </row>
    <row r="620" customHeight="1" spans="1:3">
      <c r="A620" s="77">
        <v>2080808</v>
      </c>
      <c r="B620" s="77" t="s">
        <v>505</v>
      </c>
      <c r="C620" s="94"/>
    </row>
    <row r="621" customHeight="1" spans="1:3">
      <c r="A621" s="77">
        <v>2080899</v>
      </c>
      <c r="B621" s="77" t="s">
        <v>506</v>
      </c>
      <c r="C621" s="94">
        <v>1368</v>
      </c>
    </row>
    <row r="622" customHeight="1" spans="1:3">
      <c r="A622" s="77">
        <v>20809</v>
      </c>
      <c r="B622" s="155" t="s">
        <v>507</v>
      </c>
      <c r="C622" s="94">
        <f>SUM(C623:C628)</f>
        <v>143</v>
      </c>
    </row>
    <row r="623" customHeight="1" spans="1:3">
      <c r="A623" s="77">
        <v>2080901</v>
      </c>
      <c r="B623" s="77" t="s">
        <v>508</v>
      </c>
      <c r="C623" s="94">
        <v>130</v>
      </c>
    </row>
    <row r="624" customHeight="1" spans="1:3">
      <c r="A624" s="77">
        <v>2080902</v>
      </c>
      <c r="B624" s="77" t="s">
        <v>509</v>
      </c>
      <c r="C624" s="94"/>
    </row>
    <row r="625" customHeight="1" spans="1:3">
      <c r="A625" s="77">
        <v>2080903</v>
      </c>
      <c r="B625" s="77" t="s">
        <v>510</v>
      </c>
      <c r="C625" s="94"/>
    </row>
    <row r="626" customHeight="1" spans="1:3">
      <c r="A626" s="77">
        <v>2080904</v>
      </c>
      <c r="B626" s="77" t="s">
        <v>511</v>
      </c>
      <c r="C626" s="94">
        <v>4</v>
      </c>
    </row>
    <row r="627" customHeight="1" spans="1:3">
      <c r="A627" s="77">
        <v>2080905</v>
      </c>
      <c r="B627" s="77" t="s">
        <v>512</v>
      </c>
      <c r="C627" s="94"/>
    </row>
    <row r="628" customHeight="1" spans="1:3">
      <c r="A628" s="77">
        <v>2080999</v>
      </c>
      <c r="B628" s="77" t="s">
        <v>513</v>
      </c>
      <c r="C628" s="94">
        <v>9</v>
      </c>
    </row>
    <row r="629" customHeight="1" spans="1:3">
      <c r="A629" s="77">
        <v>20810</v>
      </c>
      <c r="B629" s="155" t="s">
        <v>514</v>
      </c>
      <c r="C629" s="94">
        <f>SUM(C630:C636)</f>
        <v>1068</v>
      </c>
    </row>
    <row r="630" customHeight="1" spans="1:3">
      <c r="A630" s="77">
        <v>2081001</v>
      </c>
      <c r="B630" s="77" t="s">
        <v>515</v>
      </c>
      <c r="C630" s="94">
        <v>54</v>
      </c>
    </row>
    <row r="631" customHeight="1" spans="1:3">
      <c r="A631" s="77">
        <v>2081002</v>
      </c>
      <c r="B631" s="77" t="s">
        <v>516</v>
      </c>
      <c r="C631" s="94">
        <v>792</v>
      </c>
    </row>
    <row r="632" customHeight="1" spans="1:3">
      <c r="A632" s="77">
        <v>2081003</v>
      </c>
      <c r="B632" s="77" t="s">
        <v>517</v>
      </c>
      <c r="C632" s="94"/>
    </row>
    <row r="633" customHeight="1" spans="1:3">
      <c r="A633" s="77">
        <v>2081004</v>
      </c>
      <c r="B633" s="77" t="s">
        <v>518</v>
      </c>
      <c r="C633" s="94"/>
    </row>
    <row r="634" customHeight="1" spans="1:3">
      <c r="A634" s="77">
        <v>2081005</v>
      </c>
      <c r="B634" s="77" t="s">
        <v>519</v>
      </c>
      <c r="C634" s="94"/>
    </row>
    <row r="635" customHeight="1" spans="1:3">
      <c r="A635" s="77">
        <v>2081006</v>
      </c>
      <c r="B635" s="77" t="s">
        <v>520</v>
      </c>
      <c r="C635" s="94">
        <v>212</v>
      </c>
    </row>
    <row r="636" customHeight="1" spans="1:3">
      <c r="A636" s="77">
        <v>2081099</v>
      </c>
      <c r="B636" s="77" t="s">
        <v>521</v>
      </c>
      <c r="C636" s="94">
        <v>10</v>
      </c>
    </row>
    <row r="637" customHeight="1" spans="1:3">
      <c r="A637" s="77">
        <v>20811</v>
      </c>
      <c r="B637" s="155" t="s">
        <v>522</v>
      </c>
      <c r="C637" s="94">
        <f>SUM(C638:C645)</f>
        <v>1548</v>
      </c>
    </row>
    <row r="638" customHeight="1" spans="1:3">
      <c r="A638" s="77">
        <v>2081101</v>
      </c>
      <c r="B638" s="77" t="s">
        <v>81</v>
      </c>
      <c r="C638" s="94">
        <v>29</v>
      </c>
    </row>
    <row r="639" customHeight="1" spans="1:3">
      <c r="A639" s="77">
        <v>2081102</v>
      </c>
      <c r="B639" s="77" t="s">
        <v>82</v>
      </c>
      <c r="C639" s="94"/>
    </row>
    <row r="640" customHeight="1" spans="1:3">
      <c r="A640" s="77">
        <v>2081103</v>
      </c>
      <c r="B640" s="77" t="s">
        <v>83</v>
      </c>
      <c r="C640" s="94"/>
    </row>
    <row r="641" customHeight="1" spans="1:3">
      <c r="A641" s="77">
        <v>2081104</v>
      </c>
      <c r="B641" s="77" t="s">
        <v>523</v>
      </c>
      <c r="C641" s="94">
        <v>17</v>
      </c>
    </row>
    <row r="642" customHeight="1" spans="1:3">
      <c r="A642" s="77">
        <v>2081105</v>
      </c>
      <c r="B642" s="77" t="s">
        <v>524</v>
      </c>
      <c r="C642" s="94">
        <v>64</v>
      </c>
    </row>
    <row r="643" customHeight="1" spans="1:3">
      <c r="A643" s="77">
        <v>2081106</v>
      </c>
      <c r="B643" s="77" t="s">
        <v>525</v>
      </c>
      <c r="C643" s="94"/>
    </row>
    <row r="644" customHeight="1" spans="1:3">
      <c r="A644" s="77">
        <v>2081107</v>
      </c>
      <c r="B644" s="77" t="s">
        <v>526</v>
      </c>
      <c r="C644" s="94">
        <v>704</v>
      </c>
    </row>
    <row r="645" customHeight="1" spans="1:3">
      <c r="A645" s="77">
        <v>2081199</v>
      </c>
      <c r="B645" s="77" t="s">
        <v>527</v>
      </c>
      <c r="C645" s="94">
        <v>734</v>
      </c>
    </row>
    <row r="646" customHeight="1" spans="1:3">
      <c r="A646" s="77">
        <v>20816</v>
      </c>
      <c r="B646" s="155" t="s">
        <v>528</v>
      </c>
      <c r="C646" s="94">
        <f>SUM(C647:C651)</f>
        <v>0</v>
      </c>
    </row>
    <row r="647" customHeight="1" spans="1:3">
      <c r="A647" s="77">
        <v>2081601</v>
      </c>
      <c r="B647" s="77" t="s">
        <v>81</v>
      </c>
      <c r="C647" s="94"/>
    </row>
    <row r="648" customHeight="1" spans="1:3">
      <c r="A648" s="77">
        <v>2081602</v>
      </c>
      <c r="B648" s="77" t="s">
        <v>82</v>
      </c>
      <c r="C648" s="94"/>
    </row>
    <row r="649" customHeight="1" spans="1:3">
      <c r="A649" s="77">
        <v>2081603</v>
      </c>
      <c r="B649" s="77" t="s">
        <v>83</v>
      </c>
      <c r="C649" s="94"/>
    </row>
    <row r="650" customHeight="1" spans="1:3">
      <c r="A650" s="77">
        <v>2081650</v>
      </c>
      <c r="B650" s="77" t="s">
        <v>90</v>
      </c>
      <c r="C650" s="94"/>
    </row>
    <row r="651" customHeight="1" spans="1:3">
      <c r="A651" s="77">
        <v>2081699</v>
      </c>
      <c r="B651" s="77" t="s">
        <v>529</v>
      </c>
      <c r="C651" s="94"/>
    </row>
    <row r="652" customHeight="1" spans="1:3">
      <c r="A652" s="77">
        <v>20819</v>
      </c>
      <c r="B652" s="155" t="s">
        <v>530</v>
      </c>
      <c r="C652" s="94">
        <f>SUM(C653:C654)</f>
        <v>4224</v>
      </c>
    </row>
    <row r="653" customHeight="1" spans="1:3">
      <c r="A653" s="77">
        <v>2081901</v>
      </c>
      <c r="B653" s="77" t="s">
        <v>531</v>
      </c>
      <c r="C653" s="94">
        <v>3596</v>
      </c>
    </row>
    <row r="654" customHeight="1" spans="1:3">
      <c r="A654" s="77">
        <v>2081902</v>
      </c>
      <c r="B654" s="77" t="s">
        <v>532</v>
      </c>
      <c r="C654" s="94">
        <v>628</v>
      </c>
    </row>
    <row r="655" customHeight="1" spans="1:3">
      <c r="A655" s="77">
        <v>20820</v>
      </c>
      <c r="B655" s="155" t="s">
        <v>533</v>
      </c>
      <c r="C655" s="94">
        <f>SUM(C656:C657)</f>
        <v>108</v>
      </c>
    </row>
    <row r="656" customHeight="1" spans="1:3">
      <c r="A656" s="77">
        <v>2082001</v>
      </c>
      <c r="B656" s="77" t="s">
        <v>534</v>
      </c>
      <c r="C656" s="94">
        <v>108</v>
      </c>
    </row>
    <row r="657" customHeight="1" spans="1:3">
      <c r="A657" s="77">
        <v>2082002</v>
      </c>
      <c r="B657" s="77" t="s">
        <v>535</v>
      </c>
      <c r="C657" s="94"/>
    </row>
    <row r="658" customHeight="1" spans="1:3">
      <c r="A658" s="77">
        <v>20821</v>
      </c>
      <c r="B658" s="155" t="s">
        <v>536</v>
      </c>
      <c r="C658" s="94">
        <f>SUM(C659:C660)</f>
        <v>706</v>
      </c>
    </row>
    <row r="659" customHeight="1" spans="1:3">
      <c r="A659" s="77">
        <v>2082101</v>
      </c>
      <c r="B659" s="77" t="s">
        <v>537</v>
      </c>
      <c r="C659" s="94">
        <v>528</v>
      </c>
    </row>
    <row r="660" customHeight="1" spans="1:3">
      <c r="A660" s="77">
        <v>2082102</v>
      </c>
      <c r="B660" s="77" t="s">
        <v>538</v>
      </c>
      <c r="C660" s="94">
        <v>178</v>
      </c>
    </row>
    <row r="661" customHeight="1" spans="1:3">
      <c r="A661" s="77">
        <v>20824</v>
      </c>
      <c r="B661" s="155" t="s">
        <v>539</v>
      </c>
      <c r="C661" s="94">
        <f>SUM(C662:C663)</f>
        <v>0</v>
      </c>
    </row>
    <row r="662" customHeight="1" spans="1:3">
      <c r="A662" s="77">
        <v>2082401</v>
      </c>
      <c r="B662" s="77" t="s">
        <v>540</v>
      </c>
      <c r="C662" s="94"/>
    </row>
    <row r="663" customHeight="1" spans="1:3">
      <c r="A663" s="77">
        <v>2082402</v>
      </c>
      <c r="B663" s="77" t="s">
        <v>541</v>
      </c>
      <c r="C663" s="94"/>
    </row>
    <row r="664" customHeight="1" spans="1:3">
      <c r="A664" s="77">
        <v>20825</v>
      </c>
      <c r="B664" s="155" t="s">
        <v>542</v>
      </c>
      <c r="C664" s="94">
        <f>SUM(C665:C666)</f>
        <v>161</v>
      </c>
    </row>
    <row r="665" customHeight="1" spans="1:3">
      <c r="A665" s="77">
        <v>2082501</v>
      </c>
      <c r="B665" s="77" t="s">
        <v>543</v>
      </c>
      <c r="C665" s="94">
        <v>123</v>
      </c>
    </row>
    <row r="666" customHeight="1" spans="1:3">
      <c r="A666" s="77">
        <v>2082502</v>
      </c>
      <c r="B666" s="77" t="s">
        <v>544</v>
      </c>
      <c r="C666" s="94">
        <v>38</v>
      </c>
    </row>
    <row r="667" customHeight="1" spans="1:3">
      <c r="A667" s="77">
        <v>20826</v>
      </c>
      <c r="B667" s="155" t="s">
        <v>545</v>
      </c>
      <c r="C667" s="94">
        <f>SUM(C668:C670)</f>
        <v>962</v>
      </c>
    </row>
    <row r="668" customHeight="1" spans="1:3">
      <c r="A668" s="77">
        <v>2082601</v>
      </c>
      <c r="B668" s="77" t="s">
        <v>546</v>
      </c>
      <c r="C668" s="94"/>
    </row>
    <row r="669" customHeight="1" spans="1:3">
      <c r="A669" s="77">
        <v>2082602</v>
      </c>
      <c r="B669" s="77" t="s">
        <v>547</v>
      </c>
      <c r="C669" s="94">
        <v>962</v>
      </c>
    </row>
    <row r="670" customHeight="1" spans="1:3">
      <c r="A670" s="77">
        <v>2082699</v>
      </c>
      <c r="B670" s="77" t="s">
        <v>548</v>
      </c>
      <c r="C670" s="94"/>
    </row>
    <row r="671" customHeight="1" spans="1:3">
      <c r="A671" s="77">
        <v>20827</v>
      </c>
      <c r="B671" s="155" t="s">
        <v>549</v>
      </c>
      <c r="C671" s="94">
        <f>SUM(C672:C674)</f>
        <v>0</v>
      </c>
    </row>
    <row r="672" customHeight="1" spans="1:3">
      <c r="A672" s="77">
        <v>2082701</v>
      </c>
      <c r="B672" s="77" t="s">
        <v>550</v>
      </c>
      <c r="C672" s="94"/>
    </row>
    <row r="673" customHeight="1" spans="1:3">
      <c r="A673" s="77">
        <v>2082702</v>
      </c>
      <c r="B673" s="77" t="s">
        <v>551</v>
      </c>
      <c r="C673" s="94"/>
    </row>
    <row r="674" customHeight="1" spans="1:3">
      <c r="A674" s="77">
        <v>2082799</v>
      </c>
      <c r="B674" s="77" t="s">
        <v>552</v>
      </c>
      <c r="C674" s="94"/>
    </row>
    <row r="675" customHeight="1" spans="1:3">
      <c r="A675" s="77">
        <v>20828</v>
      </c>
      <c r="B675" s="155" t="s">
        <v>553</v>
      </c>
      <c r="C675" s="94">
        <f>SUM(C676:C683)</f>
        <v>408</v>
      </c>
    </row>
    <row r="676" customHeight="1" spans="1:3">
      <c r="A676" s="77">
        <v>2082801</v>
      </c>
      <c r="B676" s="77" t="s">
        <v>81</v>
      </c>
      <c r="C676" s="94">
        <v>60</v>
      </c>
    </row>
    <row r="677" customHeight="1" spans="1:3">
      <c r="A677" s="77">
        <v>2082802</v>
      </c>
      <c r="B677" s="77" t="s">
        <v>82</v>
      </c>
      <c r="C677" s="94">
        <v>1</v>
      </c>
    </row>
    <row r="678" customHeight="1" spans="1:3">
      <c r="A678" s="77">
        <v>2082803</v>
      </c>
      <c r="B678" s="77" t="s">
        <v>83</v>
      </c>
      <c r="C678" s="94"/>
    </row>
    <row r="679" customHeight="1" spans="1:3">
      <c r="A679" s="77">
        <v>2082804</v>
      </c>
      <c r="B679" s="77" t="s">
        <v>554</v>
      </c>
      <c r="C679" s="94">
        <v>79</v>
      </c>
    </row>
    <row r="680" customHeight="1" spans="1:3">
      <c r="A680" s="77">
        <v>2082805</v>
      </c>
      <c r="B680" s="77" t="s">
        <v>555</v>
      </c>
      <c r="C680" s="94"/>
    </row>
    <row r="681" customHeight="1" spans="1:3">
      <c r="A681" s="77">
        <v>2082806</v>
      </c>
      <c r="B681" s="77" t="s">
        <v>121</v>
      </c>
      <c r="C681" s="94"/>
    </row>
    <row r="682" customHeight="1" spans="1:3">
      <c r="A682" s="77">
        <v>2082850</v>
      </c>
      <c r="B682" s="77" t="s">
        <v>90</v>
      </c>
      <c r="C682" s="94">
        <v>257</v>
      </c>
    </row>
    <row r="683" customHeight="1" spans="1:3">
      <c r="A683" s="77">
        <v>2082899</v>
      </c>
      <c r="B683" s="77" t="s">
        <v>556</v>
      </c>
      <c r="C683" s="94">
        <v>11</v>
      </c>
    </row>
    <row r="684" customHeight="1" spans="1:3">
      <c r="A684" s="77">
        <v>20830</v>
      </c>
      <c r="B684" s="155" t="s">
        <v>557</v>
      </c>
      <c r="C684" s="94">
        <f>SUM(C685:C686)</f>
        <v>1041</v>
      </c>
    </row>
    <row r="685" customHeight="1" spans="1:3">
      <c r="A685" s="77">
        <v>2083001</v>
      </c>
      <c r="B685" s="77" t="s">
        <v>558</v>
      </c>
      <c r="C685" s="94">
        <v>11</v>
      </c>
    </row>
    <row r="686" customHeight="1" spans="1:3">
      <c r="A686" s="77">
        <v>2083099</v>
      </c>
      <c r="B686" s="77" t="s">
        <v>559</v>
      </c>
      <c r="C686" s="94">
        <v>1030</v>
      </c>
    </row>
    <row r="687" customHeight="1" spans="1:3">
      <c r="A687" s="77">
        <v>20899</v>
      </c>
      <c r="B687" s="155" t="s">
        <v>560</v>
      </c>
      <c r="C687" s="94">
        <f>C688</f>
        <v>136</v>
      </c>
    </row>
    <row r="688" customHeight="1" spans="1:3">
      <c r="A688" s="77">
        <v>2089999</v>
      </c>
      <c r="B688" s="77" t="s">
        <v>561</v>
      </c>
      <c r="C688" s="94">
        <v>136</v>
      </c>
    </row>
    <row r="689" customHeight="1" spans="1:3">
      <c r="A689" s="77">
        <v>210</v>
      </c>
      <c r="B689" s="155" t="s">
        <v>562</v>
      </c>
      <c r="C689" s="94">
        <f>SUM(C690,C695,C710,C714,C726,C730,C735,C739,C743,C746,C755,C757,C763,C768)</f>
        <v>16740</v>
      </c>
    </row>
    <row r="690" customHeight="1" spans="1:3">
      <c r="A690" s="77">
        <v>21001</v>
      </c>
      <c r="B690" s="155" t="s">
        <v>563</v>
      </c>
      <c r="C690" s="94">
        <f>SUM(C691:C694)</f>
        <v>131</v>
      </c>
    </row>
    <row r="691" customHeight="1" spans="1:3">
      <c r="A691" s="77">
        <v>2100101</v>
      </c>
      <c r="B691" s="77" t="s">
        <v>81</v>
      </c>
      <c r="C691" s="94">
        <v>99</v>
      </c>
    </row>
    <row r="692" customHeight="1" spans="1:3">
      <c r="A692" s="77">
        <v>2100102</v>
      </c>
      <c r="B692" s="77" t="s">
        <v>82</v>
      </c>
      <c r="C692" s="94">
        <v>32</v>
      </c>
    </row>
    <row r="693" customHeight="1" spans="1:3">
      <c r="A693" s="77">
        <v>2100103</v>
      </c>
      <c r="B693" s="77" t="s">
        <v>83</v>
      </c>
      <c r="C693" s="94"/>
    </row>
    <row r="694" customHeight="1" spans="1:3">
      <c r="A694" s="77">
        <v>2100199</v>
      </c>
      <c r="B694" s="77" t="s">
        <v>564</v>
      </c>
      <c r="C694" s="94"/>
    </row>
    <row r="695" customHeight="1" spans="1:3">
      <c r="A695" s="77">
        <v>21002</v>
      </c>
      <c r="B695" s="155" t="s">
        <v>565</v>
      </c>
      <c r="C695" s="94">
        <f>SUM(C696:C709)</f>
        <v>0</v>
      </c>
    </row>
    <row r="696" customHeight="1" spans="1:3">
      <c r="A696" s="77">
        <v>2100201</v>
      </c>
      <c r="B696" s="77" t="s">
        <v>566</v>
      </c>
      <c r="C696" s="94"/>
    </row>
    <row r="697" customHeight="1" spans="1:3">
      <c r="A697" s="77">
        <v>2100202</v>
      </c>
      <c r="B697" s="77" t="s">
        <v>567</v>
      </c>
      <c r="C697" s="94"/>
    </row>
    <row r="698" customHeight="1" spans="1:3">
      <c r="A698" s="77">
        <v>2100203</v>
      </c>
      <c r="B698" s="77" t="s">
        <v>568</v>
      </c>
      <c r="C698" s="94"/>
    </row>
    <row r="699" customHeight="1" spans="1:3">
      <c r="A699" s="77">
        <v>2100204</v>
      </c>
      <c r="B699" s="77" t="s">
        <v>569</v>
      </c>
      <c r="C699" s="94"/>
    </row>
    <row r="700" customHeight="1" spans="1:3">
      <c r="A700" s="77">
        <v>2100205</v>
      </c>
      <c r="B700" s="77" t="s">
        <v>570</v>
      </c>
      <c r="C700" s="94"/>
    </row>
    <row r="701" customHeight="1" spans="1:3">
      <c r="A701" s="77">
        <v>2100206</v>
      </c>
      <c r="B701" s="77" t="s">
        <v>571</v>
      </c>
      <c r="C701" s="94"/>
    </row>
    <row r="702" customHeight="1" spans="1:3">
      <c r="A702" s="77">
        <v>2100207</v>
      </c>
      <c r="B702" s="77" t="s">
        <v>572</v>
      </c>
      <c r="C702" s="94"/>
    </row>
    <row r="703" customHeight="1" spans="1:3">
      <c r="A703" s="77">
        <v>2100208</v>
      </c>
      <c r="B703" s="77" t="s">
        <v>573</v>
      </c>
      <c r="C703" s="94"/>
    </row>
    <row r="704" customHeight="1" spans="1:3">
      <c r="A704" s="77">
        <v>2100209</v>
      </c>
      <c r="B704" s="77" t="s">
        <v>574</v>
      </c>
      <c r="C704" s="94"/>
    </row>
    <row r="705" customHeight="1" spans="1:3">
      <c r="A705" s="77">
        <v>2100210</v>
      </c>
      <c r="B705" s="77" t="s">
        <v>575</v>
      </c>
      <c r="C705" s="94"/>
    </row>
    <row r="706" customHeight="1" spans="1:3">
      <c r="A706" s="77">
        <v>2100211</v>
      </c>
      <c r="B706" s="77" t="s">
        <v>576</v>
      </c>
      <c r="C706" s="94"/>
    </row>
    <row r="707" customHeight="1" spans="1:3">
      <c r="A707" s="77">
        <v>2100212</v>
      </c>
      <c r="B707" s="77" t="s">
        <v>577</v>
      </c>
      <c r="C707" s="94"/>
    </row>
    <row r="708" customHeight="1" spans="1:3">
      <c r="A708" s="77">
        <v>2100213</v>
      </c>
      <c r="B708" s="77" t="s">
        <v>578</v>
      </c>
      <c r="C708" s="94"/>
    </row>
    <row r="709" customHeight="1" spans="1:3">
      <c r="A709" s="77">
        <v>2100299</v>
      </c>
      <c r="B709" s="77" t="s">
        <v>579</v>
      </c>
      <c r="C709" s="94"/>
    </row>
    <row r="710" customHeight="1" spans="1:3">
      <c r="A710" s="77">
        <v>21003</v>
      </c>
      <c r="B710" s="155" t="s">
        <v>580</v>
      </c>
      <c r="C710" s="94">
        <f>SUM(C711:C713)</f>
        <v>1833</v>
      </c>
    </row>
    <row r="711" customHeight="1" spans="1:3">
      <c r="A711" s="77">
        <v>2100301</v>
      </c>
      <c r="B711" s="77" t="s">
        <v>581</v>
      </c>
      <c r="C711" s="94">
        <v>21</v>
      </c>
    </row>
    <row r="712" customHeight="1" spans="1:3">
      <c r="A712" s="77">
        <v>2100302</v>
      </c>
      <c r="B712" s="77" t="s">
        <v>582</v>
      </c>
      <c r="C712" s="94">
        <v>1363</v>
      </c>
    </row>
    <row r="713" customHeight="1" spans="1:3">
      <c r="A713" s="77">
        <v>2100399</v>
      </c>
      <c r="B713" s="77" t="s">
        <v>583</v>
      </c>
      <c r="C713" s="94">
        <v>449</v>
      </c>
    </row>
    <row r="714" customHeight="1" spans="1:3">
      <c r="A714" s="77">
        <v>21004</v>
      </c>
      <c r="B714" s="155" t="s">
        <v>584</v>
      </c>
      <c r="C714" s="94">
        <f>SUM(C715:C725)</f>
        <v>4336</v>
      </c>
    </row>
    <row r="715" customHeight="1" spans="1:3">
      <c r="A715" s="77">
        <v>2100401</v>
      </c>
      <c r="B715" s="77" t="s">
        <v>585</v>
      </c>
      <c r="C715" s="94">
        <v>538</v>
      </c>
    </row>
    <row r="716" customHeight="1" spans="1:3">
      <c r="A716" s="77">
        <v>2100402</v>
      </c>
      <c r="B716" s="77" t="s">
        <v>586</v>
      </c>
      <c r="C716" s="94">
        <v>85</v>
      </c>
    </row>
    <row r="717" customHeight="1" spans="1:3">
      <c r="A717" s="77">
        <v>2100403</v>
      </c>
      <c r="B717" s="77" t="s">
        <v>587</v>
      </c>
      <c r="C717" s="94"/>
    </row>
    <row r="718" customHeight="1" spans="1:3">
      <c r="A718" s="77">
        <v>2100404</v>
      </c>
      <c r="B718" s="77" t="s">
        <v>588</v>
      </c>
      <c r="C718" s="94"/>
    </row>
    <row r="719" customHeight="1" spans="1:3">
      <c r="A719" s="77">
        <v>2100405</v>
      </c>
      <c r="B719" s="77" t="s">
        <v>589</v>
      </c>
      <c r="C719" s="94"/>
    </row>
    <row r="720" customHeight="1" spans="1:3">
      <c r="A720" s="77">
        <v>2100406</v>
      </c>
      <c r="B720" s="77" t="s">
        <v>590</v>
      </c>
      <c r="C720" s="94"/>
    </row>
    <row r="721" customHeight="1" spans="1:3">
      <c r="A721" s="77">
        <v>2100407</v>
      </c>
      <c r="B721" s="77" t="s">
        <v>591</v>
      </c>
      <c r="C721" s="94"/>
    </row>
    <row r="722" customHeight="1" spans="1:3">
      <c r="A722" s="77">
        <v>2100408</v>
      </c>
      <c r="B722" s="77" t="s">
        <v>592</v>
      </c>
      <c r="C722" s="94">
        <v>3538</v>
      </c>
    </row>
    <row r="723" customHeight="1" spans="1:3">
      <c r="A723" s="77">
        <v>2100409</v>
      </c>
      <c r="B723" s="77" t="s">
        <v>593</v>
      </c>
      <c r="C723" s="94">
        <v>80</v>
      </c>
    </row>
    <row r="724" customHeight="1" spans="1:3">
      <c r="A724" s="77">
        <v>2100410</v>
      </c>
      <c r="B724" s="77" t="s">
        <v>594</v>
      </c>
      <c r="C724" s="94"/>
    </row>
    <row r="725" customHeight="1" spans="1:3">
      <c r="A725" s="77">
        <v>2100499</v>
      </c>
      <c r="B725" s="77" t="s">
        <v>595</v>
      </c>
      <c r="C725" s="94">
        <v>95</v>
      </c>
    </row>
    <row r="726" customHeight="1" spans="1:3">
      <c r="A726" s="77">
        <v>21007</v>
      </c>
      <c r="B726" s="155" t="s">
        <v>596</v>
      </c>
      <c r="C726" s="94">
        <f>SUM(C727:C729)</f>
        <v>4510</v>
      </c>
    </row>
    <row r="727" customHeight="1" spans="1:3">
      <c r="A727" s="77">
        <v>2100716</v>
      </c>
      <c r="B727" s="77" t="s">
        <v>597</v>
      </c>
      <c r="C727" s="94"/>
    </row>
    <row r="728" customHeight="1" spans="1:3">
      <c r="A728" s="77">
        <v>2100717</v>
      </c>
      <c r="B728" s="77" t="s">
        <v>598</v>
      </c>
      <c r="C728" s="94">
        <v>3368</v>
      </c>
    </row>
    <row r="729" customHeight="1" spans="1:3">
      <c r="A729" s="77">
        <v>2100799</v>
      </c>
      <c r="B729" s="77" t="s">
        <v>599</v>
      </c>
      <c r="C729" s="94">
        <v>1142</v>
      </c>
    </row>
    <row r="730" customHeight="1" spans="1:3">
      <c r="A730" s="77">
        <v>21011</v>
      </c>
      <c r="B730" s="155" t="s">
        <v>600</v>
      </c>
      <c r="C730" s="94">
        <f>SUM(C731:C734)</f>
        <v>3442</v>
      </c>
    </row>
    <row r="731" customHeight="1" spans="1:3">
      <c r="A731" s="77">
        <v>2101101</v>
      </c>
      <c r="B731" s="77" t="s">
        <v>601</v>
      </c>
      <c r="C731" s="94">
        <v>587</v>
      </c>
    </row>
    <row r="732" customHeight="1" spans="1:3">
      <c r="A732" s="77">
        <v>2101102</v>
      </c>
      <c r="B732" s="77" t="s">
        <v>602</v>
      </c>
      <c r="C732" s="94">
        <v>2626</v>
      </c>
    </row>
    <row r="733" customHeight="1" spans="1:3">
      <c r="A733" s="77">
        <v>2101103</v>
      </c>
      <c r="B733" s="77" t="s">
        <v>603</v>
      </c>
      <c r="C733" s="94">
        <v>229</v>
      </c>
    </row>
    <row r="734" customHeight="1" spans="1:3">
      <c r="A734" s="77">
        <v>2101199</v>
      </c>
      <c r="B734" s="77" t="s">
        <v>604</v>
      </c>
      <c r="C734" s="94"/>
    </row>
    <row r="735" customHeight="1" spans="1:3">
      <c r="A735" s="77">
        <v>21012</v>
      </c>
      <c r="B735" s="155" t="s">
        <v>605</v>
      </c>
      <c r="C735" s="94">
        <f>SUM(C736:C738)</f>
        <v>0</v>
      </c>
    </row>
    <row r="736" customHeight="1" spans="1:3">
      <c r="A736" s="77">
        <v>2101201</v>
      </c>
      <c r="B736" s="77" t="s">
        <v>606</v>
      </c>
      <c r="C736" s="94"/>
    </row>
    <row r="737" customHeight="1" spans="1:3">
      <c r="A737" s="77">
        <v>2101202</v>
      </c>
      <c r="B737" s="77" t="s">
        <v>607</v>
      </c>
      <c r="C737" s="94"/>
    </row>
    <row r="738" customHeight="1" spans="1:3">
      <c r="A738" s="77">
        <v>2101299</v>
      </c>
      <c r="B738" s="77" t="s">
        <v>608</v>
      </c>
      <c r="C738" s="94"/>
    </row>
    <row r="739" customHeight="1" spans="1:3">
      <c r="A739" s="77">
        <v>21013</v>
      </c>
      <c r="B739" s="155" t="s">
        <v>609</v>
      </c>
      <c r="C739" s="94">
        <f>SUM(C740:C742)</f>
        <v>2278</v>
      </c>
    </row>
    <row r="740" customHeight="1" spans="1:3">
      <c r="A740" s="77">
        <v>2101301</v>
      </c>
      <c r="B740" s="77" t="s">
        <v>610</v>
      </c>
      <c r="C740" s="94">
        <v>2278</v>
      </c>
    </row>
    <row r="741" customHeight="1" spans="1:3">
      <c r="A741" s="77">
        <v>2101302</v>
      </c>
      <c r="B741" s="77" t="s">
        <v>611</v>
      </c>
      <c r="C741" s="94"/>
    </row>
    <row r="742" customHeight="1" spans="1:3">
      <c r="A742" s="77">
        <v>2101399</v>
      </c>
      <c r="B742" s="77" t="s">
        <v>612</v>
      </c>
      <c r="C742" s="94"/>
    </row>
    <row r="743" customHeight="1" spans="1:3">
      <c r="A743" s="77">
        <v>21014</v>
      </c>
      <c r="B743" s="155" t="s">
        <v>613</v>
      </c>
      <c r="C743" s="94">
        <f>SUM(C744:C745)</f>
        <v>50</v>
      </c>
    </row>
    <row r="744" customHeight="1" spans="1:3">
      <c r="A744" s="77">
        <v>2101401</v>
      </c>
      <c r="B744" s="77" t="s">
        <v>614</v>
      </c>
      <c r="C744" s="94">
        <v>50</v>
      </c>
    </row>
    <row r="745" customHeight="1" spans="1:3">
      <c r="A745" s="77">
        <v>2101499</v>
      </c>
      <c r="B745" s="77" t="s">
        <v>615</v>
      </c>
      <c r="C745" s="94"/>
    </row>
    <row r="746" customHeight="1" spans="1:3">
      <c r="A746" s="77">
        <v>21015</v>
      </c>
      <c r="B746" s="155" t="s">
        <v>616</v>
      </c>
      <c r="C746" s="94">
        <f>SUM(C747:C754)</f>
        <v>76</v>
      </c>
    </row>
    <row r="747" customHeight="1" spans="1:3">
      <c r="A747" s="77">
        <v>2101501</v>
      </c>
      <c r="B747" s="77" t="s">
        <v>81</v>
      </c>
      <c r="C747" s="94">
        <v>60</v>
      </c>
    </row>
    <row r="748" customHeight="1" spans="1:3">
      <c r="A748" s="77">
        <v>2101502</v>
      </c>
      <c r="B748" s="77" t="s">
        <v>82</v>
      </c>
      <c r="C748" s="94"/>
    </row>
    <row r="749" customHeight="1" spans="1:3">
      <c r="A749" s="77">
        <v>2101503</v>
      </c>
      <c r="B749" s="77" t="s">
        <v>83</v>
      </c>
      <c r="C749" s="94"/>
    </row>
    <row r="750" customHeight="1" spans="1:3">
      <c r="A750" s="77">
        <v>2101504</v>
      </c>
      <c r="B750" s="77" t="s">
        <v>121</v>
      </c>
      <c r="C750" s="94"/>
    </row>
    <row r="751" customHeight="1" spans="1:3">
      <c r="A751" s="77">
        <v>2101505</v>
      </c>
      <c r="B751" s="77" t="s">
        <v>617</v>
      </c>
      <c r="C751" s="94">
        <v>4</v>
      </c>
    </row>
    <row r="752" customHeight="1" spans="1:3">
      <c r="A752" s="77">
        <v>2101506</v>
      </c>
      <c r="B752" s="77" t="s">
        <v>618</v>
      </c>
      <c r="C752" s="94"/>
    </row>
    <row r="753" customHeight="1" spans="1:3">
      <c r="A753" s="77">
        <v>2101550</v>
      </c>
      <c r="B753" s="77" t="s">
        <v>90</v>
      </c>
      <c r="C753" s="94"/>
    </row>
    <row r="754" customHeight="1" spans="1:3">
      <c r="A754" s="77">
        <v>2101599</v>
      </c>
      <c r="B754" s="77" t="s">
        <v>619</v>
      </c>
      <c r="C754" s="94">
        <v>12</v>
      </c>
    </row>
    <row r="755" customHeight="1" spans="1:3">
      <c r="A755" s="77">
        <v>21016</v>
      </c>
      <c r="B755" s="155" t="s">
        <v>620</v>
      </c>
      <c r="C755" s="94">
        <f>C756</f>
        <v>84</v>
      </c>
    </row>
    <row r="756" customHeight="1" spans="1:3">
      <c r="A756" s="77">
        <v>2101601</v>
      </c>
      <c r="B756" s="77" t="s">
        <v>621</v>
      </c>
      <c r="C756" s="94">
        <v>84</v>
      </c>
    </row>
    <row r="757" customHeight="1" spans="1:3">
      <c r="A757" s="77">
        <v>21017</v>
      </c>
      <c r="B757" s="155" t="s">
        <v>622</v>
      </c>
      <c r="C757" s="94">
        <f>SUM(C758:C762)</f>
        <v>0</v>
      </c>
    </row>
    <row r="758" customHeight="1" spans="1:3">
      <c r="A758" s="77">
        <v>2101701</v>
      </c>
      <c r="B758" s="77" t="s">
        <v>81</v>
      </c>
      <c r="C758" s="94"/>
    </row>
    <row r="759" customHeight="1" spans="1:3">
      <c r="A759" s="77">
        <v>2101702</v>
      </c>
      <c r="B759" s="77" t="s">
        <v>82</v>
      </c>
      <c r="C759" s="94"/>
    </row>
    <row r="760" customHeight="1" spans="1:3">
      <c r="A760" s="77">
        <v>2101703</v>
      </c>
      <c r="B760" s="77" t="s">
        <v>83</v>
      </c>
      <c r="C760" s="94"/>
    </row>
    <row r="761" customHeight="1" spans="1:3">
      <c r="A761" s="77">
        <v>2101704</v>
      </c>
      <c r="B761" s="77" t="s">
        <v>623</v>
      </c>
      <c r="C761" s="94"/>
    </row>
    <row r="762" customHeight="1" spans="1:3">
      <c r="A762" s="77">
        <v>2101799</v>
      </c>
      <c r="B762" s="77" t="s">
        <v>624</v>
      </c>
      <c r="C762" s="94"/>
    </row>
    <row r="763" customHeight="1" spans="1:3">
      <c r="A763" s="77">
        <v>21018</v>
      </c>
      <c r="B763" s="155" t="s">
        <v>625</v>
      </c>
      <c r="C763" s="94">
        <f>SUM(C764:C767)</f>
        <v>0</v>
      </c>
    </row>
    <row r="764" customHeight="1" spans="1:3">
      <c r="A764" s="77">
        <v>2101801</v>
      </c>
      <c r="B764" s="77" t="s">
        <v>81</v>
      </c>
      <c r="C764" s="94"/>
    </row>
    <row r="765" customHeight="1" spans="1:3">
      <c r="A765" s="77">
        <v>2101802</v>
      </c>
      <c r="B765" s="77" t="s">
        <v>82</v>
      </c>
      <c r="C765" s="94"/>
    </row>
    <row r="766" customHeight="1" spans="1:3">
      <c r="A766" s="77">
        <v>2101803</v>
      </c>
      <c r="B766" s="77" t="s">
        <v>83</v>
      </c>
      <c r="C766" s="94"/>
    </row>
    <row r="767" customHeight="1" spans="1:3">
      <c r="A767" s="77">
        <v>2101899</v>
      </c>
      <c r="B767" s="77" t="s">
        <v>626</v>
      </c>
      <c r="C767" s="94"/>
    </row>
    <row r="768" customHeight="1" spans="1:3">
      <c r="A768" s="77">
        <v>21099</v>
      </c>
      <c r="B768" s="155" t="s">
        <v>627</v>
      </c>
      <c r="C768" s="94">
        <f>C769</f>
        <v>0</v>
      </c>
    </row>
    <row r="769" customHeight="1" spans="1:3">
      <c r="A769" s="77">
        <v>2109999</v>
      </c>
      <c r="B769" s="77" t="s">
        <v>628</v>
      </c>
      <c r="C769" s="94"/>
    </row>
    <row r="770" customHeight="1" spans="1:3">
      <c r="A770" s="77">
        <v>211</v>
      </c>
      <c r="B770" s="155" t="s">
        <v>629</v>
      </c>
      <c r="C770" s="94">
        <f>SUM(C771,C781,C785,C794,C801,C808,C811,C814,C816,C818,C824,C826,C828,C839)</f>
        <v>192</v>
      </c>
    </row>
    <row r="771" customHeight="1" spans="1:3">
      <c r="A771" s="77">
        <v>21101</v>
      </c>
      <c r="B771" s="155" t="s">
        <v>630</v>
      </c>
      <c r="C771" s="94">
        <f>SUM(C772:C780)</f>
        <v>0</v>
      </c>
    </row>
    <row r="772" customHeight="1" spans="1:3">
      <c r="A772" s="77">
        <v>2110101</v>
      </c>
      <c r="B772" s="77" t="s">
        <v>81</v>
      </c>
      <c r="C772" s="94"/>
    </row>
    <row r="773" customHeight="1" spans="1:3">
      <c r="A773" s="77">
        <v>2110102</v>
      </c>
      <c r="B773" s="77" t="s">
        <v>82</v>
      </c>
      <c r="C773" s="94"/>
    </row>
    <row r="774" customHeight="1" spans="1:3">
      <c r="A774" s="77">
        <v>2110103</v>
      </c>
      <c r="B774" s="77" t="s">
        <v>83</v>
      </c>
      <c r="C774" s="94"/>
    </row>
    <row r="775" customHeight="1" spans="1:3">
      <c r="A775" s="77">
        <v>2110104</v>
      </c>
      <c r="B775" s="77" t="s">
        <v>631</v>
      </c>
      <c r="C775" s="94"/>
    </row>
    <row r="776" customHeight="1" spans="1:3">
      <c r="A776" s="77">
        <v>2110105</v>
      </c>
      <c r="B776" s="77" t="s">
        <v>632</v>
      </c>
      <c r="C776" s="94"/>
    </row>
    <row r="777" customHeight="1" spans="1:3">
      <c r="A777" s="77">
        <v>2110106</v>
      </c>
      <c r="B777" s="77" t="s">
        <v>633</v>
      </c>
      <c r="C777" s="94"/>
    </row>
    <row r="778" customHeight="1" spans="1:3">
      <c r="A778" s="77">
        <v>2110107</v>
      </c>
      <c r="B778" s="77" t="s">
        <v>634</v>
      </c>
      <c r="C778" s="94"/>
    </row>
    <row r="779" customHeight="1" spans="1:3">
      <c r="A779" s="77">
        <v>2110108</v>
      </c>
      <c r="B779" s="77" t="s">
        <v>635</v>
      </c>
      <c r="C779" s="94"/>
    </row>
    <row r="780" customHeight="1" spans="1:3">
      <c r="A780" s="77">
        <v>2110199</v>
      </c>
      <c r="B780" s="77" t="s">
        <v>636</v>
      </c>
      <c r="C780" s="94"/>
    </row>
    <row r="781" customHeight="1" spans="1:3">
      <c r="A781" s="77">
        <v>21102</v>
      </c>
      <c r="B781" s="155" t="s">
        <v>637</v>
      </c>
      <c r="C781" s="94">
        <f>SUM(C782:C784)</f>
        <v>1</v>
      </c>
    </row>
    <row r="782" customHeight="1" spans="1:3">
      <c r="A782" s="77">
        <v>2110203</v>
      </c>
      <c r="B782" s="77" t="s">
        <v>638</v>
      </c>
      <c r="C782" s="94"/>
    </row>
    <row r="783" customHeight="1" spans="1:3">
      <c r="A783" s="77">
        <v>2110204</v>
      </c>
      <c r="B783" s="77" t="s">
        <v>639</v>
      </c>
      <c r="C783" s="94"/>
    </row>
    <row r="784" customHeight="1" spans="1:3">
      <c r="A784" s="77">
        <v>2110299</v>
      </c>
      <c r="B784" s="77" t="s">
        <v>640</v>
      </c>
      <c r="C784" s="94">
        <v>1</v>
      </c>
    </row>
    <row r="785" customHeight="1" spans="1:3">
      <c r="A785" s="77">
        <v>21103</v>
      </c>
      <c r="B785" s="155" t="s">
        <v>641</v>
      </c>
      <c r="C785" s="94">
        <f>SUM(C786:C793)</f>
        <v>1</v>
      </c>
    </row>
    <row r="786" customHeight="1" spans="1:3">
      <c r="A786" s="77">
        <v>2110301</v>
      </c>
      <c r="B786" s="77" t="s">
        <v>642</v>
      </c>
      <c r="C786" s="94">
        <v>1</v>
      </c>
    </row>
    <row r="787" customHeight="1" spans="1:3">
      <c r="A787" s="77">
        <v>2110302</v>
      </c>
      <c r="B787" s="77" t="s">
        <v>643</v>
      </c>
      <c r="C787" s="94"/>
    </row>
    <row r="788" customHeight="1" spans="1:3">
      <c r="A788" s="77">
        <v>2110303</v>
      </c>
      <c r="B788" s="77" t="s">
        <v>644</v>
      </c>
      <c r="C788" s="94"/>
    </row>
    <row r="789" customHeight="1" spans="1:3">
      <c r="A789" s="77">
        <v>2110304</v>
      </c>
      <c r="B789" s="77" t="s">
        <v>645</v>
      </c>
      <c r="C789" s="94"/>
    </row>
    <row r="790" customHeight="1" spans="1:3">
      <c r="A790" s="77">
        <v>2110305</v>
      </c>
      <c r="B790" s="77" t="s">
        <v>646</v>
      </c>
      <c r="C790" s="94"/>
    </row>
    <row r="791" customHeight="1" spans="1:3">
      <c r="A791" s="77">
        <v>2110306</v>
      </c>
      <c r="B791" s="77" t="s">
        <v>647</v>
      </c>
      <c r="C791" s="94"/>
    </row>
    <row r="792" customHeight="1" spans="1:3">
      <c r="A792" s="77">
        <v>2110307</v>
      </c>
      <c r="B792" s="77" t="s">
        <v>648</v>
      </c>
      <c r="C792" s="94"/>
    </row>
    <row r="793" customHeight="1" spans="1:3">
      <c r="A793" s="77">
        <v>2110399</v>
      </c>
      <c r="B793" s="77" t="s">
        <v>649</v>
      </c>
      <c r="C793" s="94"/>
    </row>
    <row r="794" customHeight="1" spans="1:3">
      <c r="A794" s="77">
        <v>21104</v>
      </c>
      <c r="B794" s="155" t="s">
        <v>650</v>
      </c>
      <c r="C794" s="94">
        <f>SUM(C795:C800)</f>
        <v>190</v>
      </c>
    </row>
    <row r="795" customHeight="1" spans="1:3">
      <c r="A795" s="77">
        <v>2110401</v>
      </c>
      <c r="B795" s="77" t="s">
        <v>651</v>
      </c>
      <c r="C795" s="94"/>
    </row>
    <row r="796" customHeight="1" spans="1:3">
      <c r="A796" s="77">
        <v>2110402</v>
      </c>
      <c r="B796" s="77" t="s">
        <v>652</v>
      </c>
      <c r="C796" s="94">
        <v>190</v>
      </c>
    </row>
    <row r="797" customHeight="1" spans="1:3">
      <c r="A797" s="77">
        <v>2110404</v>
      </c>
      <c r="B797" s="77" t="s">
        <v>653</v>
      </c>
      <c r="C797" s="94"/>
    </row>
    <row r="798" customHeight="1" spans="1:3">
      <c r="A798" s="77">
        <v>2110405</v>
      </c>
      <c r="B798" s="77" t="s">
        <v>654</v>
      </c>
      <c r="C798" s="94"/>
    </row>
    <row r="799" customHeight="1" spans="1:3">
      <c r="A799" s="77">
        <v>2110406</v>
      </c>
      <c r="B799" s="77" t="s">
        <v>655</v>
      </c>
      <c r="C799" s="94"/>
    </row>
    <row r="800" customHeight="1" spans="1:3">
      <c r="A800" s="77">
        <v>2110499</v>
      </c>
      <c r="B800" s="77" t="s">
        <v>656</v>
      </c>
      <c r="C800" s="94"/>
    </row>
    <row r="801" customHeight="1" spans="1:3">
      <c r="A801" s="77">
        <v>21105</v>
      </c>
      <c r="B801" s="155" t="s">
        <v>657</v>
      </c>
      <c r="C801" s="94">
        <f>SUM(C802:C807)</f>
        <v>0</v>
      </c>
    </row>
    <row r="802" customHeight="1" spans="1:3">
      <c r="A802" s="77">
        <v>2110501</v>
      </c>
      <c r="B802" s="77" t="s">
        <v>658</v>
      </c>
      <c r="C802" s="94"/>
    </row>
    <row r="803" customHeight="1" spans="1:3">
      <c r="A803" s="77">
        <v>2110502</v>
      </c>
      <c r="B803" s="77" t="s">
        <v>659</v>
      </c>
      <c r="C803" s="94"/>
    </row>
    <row r="804" customHeight="1" spans="1:3">
      <c r="A804" s="77">
        <v>2110503</v>
      </c>
      <c r="B804" s="77" t="s">
        <v>660</v>
      </c>
      <c r="C804" s="94"/>
    </row>
    <row r="805" customHeight="1" spans="1:3">
      <c r="A805" s="77">
        <v>2110506</v>
      </c>
      <c r="B805" s="77" t="s">
        <v>661</v>
      </c>
      <c r="C805" s="94"/>
    </row>
    <row r="806" customHeight="1" spans="1:3">
      <c r="A806" s="77">
        <v>2110507</v>
      </c>
      <c r="B806" s="77" t="s">
        <v>662</v>
      </c>
      <c r="C806" s="94"/>
    </row>
    <row r="807" customHeight="1" spans="1:3">
      <c r="A807" s="77">
        <v>2110599</v>
      </c>
      <c r="B807" s="77" t="s">
        <v>663</v>
      </c>
      <c r="C807" s="94"/>
    </row>
    <row r="808" customHeight="1" spans="1:3">
      <c r="A808" s="77">
        <v>21107</v>
      </c>
      <c r="B808" s="155" t="s">
        <v>664</v>
      </c>
      <c r="C808" s="94">
        <f>SUM(C809:C810)</f>
        <v>0</v>
      </c>
    </row>
    <row r="809" customHeight="1" spans="1:3">
      <c r="A809" s="77">
        <v>2110704</v>
      </c>
      <c r="B809" s="77" t="s">
        <v>665</v>
      </c>
      <c r="C809" s="94"/>
    </row>
    <row r="810" customHeight="1" spans="1:3">
      <c r="A810" s="77">
        <v>2110799</v>
      </c>
      <c r="B810" s="77" t="s">
        <v>666</v>
      </c>
      <c r="C810" s="94"/>
    </row>
    <row r="811" customHeight="1" spans="1:3">
      <c r="A811" s="77">
        <v>21108</v>
      </c>
      <c r="B811" s="155" t="s">
        <v>667</v>
      </c>
      <c r="C811" s="94">
        <f>SUM(C812:C813)</f>
        <v>0</v>
      </c>
    </row>
    <row r="812" customHeight="1" spans="1:3">
      <c r="A812" s="77">
        <v>2110804</v>
      </c>
      <c r="B812" s="77" t="s">
        <v>668</v>
      </c>
      <c r="C812" s="94"/>
    </row>
    <row r="813" customHeight="1" spans="1:3">
      <c r="A813" s="77">
        <v>2110899</v>
      </c>
      <c r="B813" s="77" t="s">
        <v>669</v>
      </c>
      <c r="C813" s="94"/>
    </row>
    <row r="814" customHeight="1" spans="1:3">
      <c r="A814" s="77">
        <v>21109</v>
      </c>
      <c r="B814" s="155" t="s">
        <v>670</v>
      </c>
      <c r="C814" s="94">
        <f>C815</f>
        <v>0</v>
      </c>
    </row>
    <row r="815" customHeight="1" spans="1:3">
      <c r="A815" s="77">
        <v>2110901</v>
      </c>
      <c r="B815" s="77" t="s">
        <v>671</v>
      </c>
      <c r="C815" s="94"/>
    </row>
    <row r="816" customHeight="1" spans="1:3">
      <c r="A816" s="77">
        <v>21110</v>
      </c>
      <c r="B816" s="155" t="s">
        <v>672</v>
      </c>
      <c r="C816" s="94">
        <f>C817</f>
        <v>0</v>
      </c>
    </row>
    <row r="817" customHeight="1" spans="1:3">
      <c r="A817" s="77">
        <v>2111001</v>
      </c>
      <c r="B817" s="77" t="s">
        <v>673</v>
      </c>
      <c r="C817" s="94"/>
    </row>
    <row r="818" customHeight="1" spans="1:3">
      <c r="A818" s="77">
        <v>21111</v>
      </c>
      <c r="B818" s="155" t="s">
        <v>674</v>
      </c>
      <c r="C818" s="94">
        <f>SUM(C819:C823)</f>
        <v>0</v>
      </c>
    </row>
    <row r="819" customHeight="1" spans="1:3">
      <c r="A819" s="77">
        <v>2111101</v>
      </c>
      <c r="B819" s="77" t="s">
        <v>675</v>
      </c>
      <c r="C819" s="94"/>
    </row>
    <row r="820" customHeight="1" spans="1:3">
      <c r="A820" s="77">
        <v>2111102</v>
      </c>
      <c r="B820" s="77" t="s">
        <v>676</v>
      </c>
      <c r="C820" s="94"/>
    </row>
    <row r="821" customHeight="1" spans="1:3">
      <c r="A821" s="77">
        <v>2111103</v>
      </c>
      <c r="B821" s="77" t="s">
        <v>677</v>
      </c>
      <c r="C821" s="94"/>
    </row>
    <row r="822" customHeight="1" spans="1:3">
      <c r="A822" s="77">
        <v>2111104</v>
      </c>
      <c r="B822" s="77" t="s">
        <v>678</v>
      </c>
      <c r="C822" s="94"/>
    </row>
    <row r="823" customHeight="1" spans="1:3">
      <c r="A823" s="77">
        <v>2111199</v>
      </c>
      <c r="B823" s="77" t="s">
        <v>679</v>
      </c>
      <c r="C823" s="94"/>
    </row>
    <row r="824" customHeight="1" spans="1:3">
      <c r="A824" s="77">
        <v>21112</v>
      </c>
      <c r="B824" s="155" t="s">
        <v>680</v>
      </c>
      <c r="C824" s="94">
        <f>C825</f>
        <v>0</v>
      </c>
    </row>
    <row r="825" customHeight="1" spans="1:3">
      <c r="A825" s="77">
        <v>2111201</v>
      </c>
      <c r="B825" s="77" t="s">
        <v>681</v>
      </c>
      <c r="C825" s="94"/>
    </row>
    <row r="826" customHeight="1" spans="1:3">
      <c r="A826" s="77">
        <v>21113</v>
      </c>
      <c r="B826" s="155" t="s">
        <v>682</v>
      </c>
      <c r="C826" s="94">
        <f>C827</f>
        <v>0</v>
      </c>
    </row>
    <row r="827" customHeight="1" spans="1:3">
      <c r="A827" s="77">
        <v>2111301</v>
      </c>
      <c r="B827" s="77" t="s">
        <v>683</v>
      </c>
      <c r="C827" s="94"/>
    </row>
    <row r="828" customHeight="1" spans="1:3">
      <c r="A828" s="77">
        <v>21114</v>
      </c>
      <c r="B828" s="155" t="s">
        <v>684</v>
      </c>
      <c r="C828" s="94">
        <f>SUM(C829:C838)</f>
        <v>0</v>
      </c>
    </row>
    <row r="829" customHeight="1" spans="1:3">
      <c r="A829" s="77">
        <v>2111401</v>
      </c>
      <c r="B829" s="77" t="s">
        <v>81</v>
      </c>
      <c r="C829" s="94"/>
    </row>
    <row r="830" customHeight="1" spans="1:3">
      <c r="A830" s="77">
        <v>2111402</v>
      </c>
      <c r="B830" s="77" t="s">
        <v>82</v>
      </c>
      <c r="C830" s="94"/>
    </row>
    <row r="831" customHeight="1" spans="1:3">
      <c r="A831" s="77">
        <v>2111403</v>
      </c>
      <c r="B831" s="77" t="s">
        <v>83</v>
      </c>
      <c r="C831" s="94"/>
    </row>
    <row r="832" customHeight="1" spans="1:3">
      <c r="A832" s="77">
        <v>2111406</v>
      </c>
      <c r="B832" s="77" t="s">
        <v>685</v>
      </c>
      <c r="C832" s="94"/>
    </row>
    <row r="833" customHeight="1" spans="1:3">
      <c r="A833" s="77">
        <v>2111407</v>
      </c>
      <c r="B833" s="77" t="s">
        <v>686</v>
      </c>
      <c r="C833" s="94"/>
    </row>
    <row r="834" customHeight="1" spans="1:3">
      <c r="A834" s="77">
        <v>2111408</v>
      </c>
      <c r="B834" s="77" t="s">
        <v>687</v>
      </c>
      <c r="C834" s="94"/>
    </row>
    <row r="835" customHeight="1" spans="1:3">
      <c r="A835" s="77">
        <v>2111411</v>
      </c>
      <c r="B835" s="77" t="s">
        <v>121</v>
      </c>
      <c r="C835" s="94"/>
    </row>
    <row r="836" customHeight="1" spans="1:3">
      <c r="A836" s="77">
        <v>2111413</v>
      </c>
      <c r="B836" s="77" t="s">
        <v>688</v>
      </c>
      <c r="C836" s="94"/>
    </row>
    <row r="837" customHeight="1" spans="1:3">
      <c r="A837" s="77">
        <v>2111450</v>
      </c>
      <c r="B837" s="77" t="s">
        <v>90</v>
      </c>
      <c r="C837" s="94"/>
    </row>
    <row r="838" customHeight="1" spans="1:3">
      <c r="A838" s="77">
        <v>2111499</v>
      </c>
      <c r="B838" s="77" t="s">
        <v>689</v>
      </c>
      <c r="C838" s="94"/>
    </row>
    <row r="839" customHeight="1" spans="1:3">
      <c r="A839" s="77">
        <v>21199</v>
      </c>
      <c r="B839" s="155" t="s">
        <v>690</v>
      </c>
      <c r="C839" s="94">
        <f>C840</f>
        <v>0</v>
      </c>
    </row>
    <row r="840" customHeight="1" spans="1:3">
      <c r="A840" s="77">
        <v>2119999</v>
      </c>
      <c r="B840" s="77" t="s">
        <v>691</v>
      </c>
      <c r="C840" s="94"/>
    </row>
    <row r="841" customHeight="1" spans="1:3">
      <c r="A841" s="77">
        <v>212</v>
      </c>
      <c r="B841" s="155" t="s">
        <v>692</v>
      </c>
      <c r="C841" s="94">
        <f>SUM(C842,C853,C855,C858,C860,C862)</f>
        <v>12345</v>
      </c>
    </row>
    <row r="842" customHeight="1" spans="1:3">
      <c r="A842" s="77">
        <v>21201</v>
      </c>
      <c r="B842" s="155" t="s">
        <v>693</v>
      </c>
      <c r="C842" s="94">
        <f>SUM(C843:C852)</f>
        <v>3701</v>
      </c>
    </row>
    <row r="843" customHeight="1" spans="1:3">
      <c r="A843" s="77">
        <v>2120101</v>
      </c>
      <c r="B843" s="77" t="s">
        <v>81</v>
      </c>
      <c r="C843" s="94">
        <v>804</v>
      </c>
    </row>
    <row r="844" customHeight="1" spans="1:3">
      <c r="A844" s="77">
        <v>2120102</v>
      </c>
      <c r="B844" s="77" t="s">
        <v>82</v>
      </c>
      <c r="C844" s="94"/>
    </row>
    <row r="845" customHeight="1" spans="1:3">
      <c r="A845" s="77">
        <v>2120103</v>
      </c>
      <c r="B845" s="77" t="s">
        <v>83</v>
      </c>
      <c r="C845" s="94">
        <v>609</v>
      </c>
    </row>
    <row r="846" customHeight="1" spans="1:3">
      <c r="A846" s="77">
        <v>2120104</v>
      </c>
      <c r="B846" s="77" t="s">
        <v>694</v>
      </c>
      <c r="C846" s="94">
        <v>2288</v>
      </c>
    </row>
    <row r="847" customHeight="1" spans="1:3">
      <c r="A847" s="77">
        <v>2120105</v>
      </c>
      <c r="B847" s="77" t="s">
        <v>695</v>
      </c>
      <c r="C847" s="94"/>
    </row>
    <row r="848" customHeight="1" spans="1:3">
      <c r="A848" s="77">
        <v>2120106</v>
      </c>
      <c r="B848" s="77" t="s">
        <v>696</v>
      </c>
      <c r="C848" s="94"/>
    </row>
    <row r="849" customHeight="1" spans="1:3">
      <c r="A849" s="77">
        <v>2120107</v>
      </c>
      <c r="B849" s="77" t="s">
        <v>697</v>
      </c>
      <c r="C849" s="94"/>
    </row>
    <row r="850" customHeight="1" spans="1:3">
      <c r="A850" s="77">
        <v>2120109</v>
      </c>
      <c r="B850" s="77" t="s">
        <v>698</v>
      </c>
      <c r="C850" s="94"/>
    </row>
    <row r="851" customHeight="1" spans="1:3">
      <c r="A851" s="77">
        <v>2120110</v>
      </c>
      <c r="B851" s="77" t="s">
        <v>699</v>
      </c>
      <c r="C851" s="94"/>
    </row>
    <row r="852" customHeight="1" spans="1:3">
      <c r="A852" s="77">
        <v>2120199</v>
      </c>
      <c r="B852" s="77" t="s">
        <v>700</v>
      </c>
      <c r="C852" s="94"/>
    </row>
    <row r="853" customHeight="1" spans="1:3">
      <c r="A853" s="77">
        <v>21202</v>
      </c>
      <c r="B853" s="155" t="s">
        <v>701</v>
      </c>
      <c r="C853" s="94">
        <f>C854</f>
        <v>73</v>
      </c>
    </row>
    <row r="854" customHeight="1" spans="1:3">
      <c r="A854" s="77">
        <v>2120201</v>
      </c>
      <c r="B854" s="77" t="s">
        <v>702</v>
      </c>
      <c r="C854" s="94">
        <v>73</v>
      </c>
    </row>
    <row r="855" customHeight="1" spans="1:3">
      <c r="A855" s="77">
        <v>21203</v>
      </c>
      <c r="B855" s="155" t="s">
        <v>703</v>
      </c>
      <c r="C855" s="94">
        <f>SUM(C856:C857)</f>
        <v>2215</v>
      </c>
    </row>
    <row r="856" customHeight="1" spans="1:3">
      <c r="A856" s="77">
        <v>2120303</v>
      </c>
      <c r="B856" s="77" t="s">
        <v>704</v>
      </c>
      <c r="C856" s="94"/>
    </row>
    <row r="857" customHeight="1" spans="1:3">
      <c r="A857" s="77">
        <v>2120399</v>
      </c>
      <c r="B857" s="77" t="s">
        <v>705</v>
      </c>
      <c r="C857" s="94">
        <v>2215</v>
      </c>
    </row>
    <row r="858" customHeight="1" spans="1:3">
      <c r="A858" s="77">
        <v>21205</v>
      </c>
      <c r="B858" s="155" t="s">
        <v>706</v>
      </c>
      <c r="C858" s="94">
        <f t="shared" ref="C858:C862" si="0">C859</f>
        <v>6335</v>
      </c>
    </row>
    <row r="859" customHeight="1" spans="1:3">
      <c r="A859" s="77">
        <v>2120501</v>
      </c>
      <c r="B859" s="77" t="s">
        <v>707</v>
      </c>
      <c r="C859" s="94">
        <v>6335</v>
      </c>
    </row>
    <row r="860" customHeight="1" spans="1:3">
      <c r="A860" s="77">
        <v>21206</v>
      </c>
      <c r="B860" s="155" t="s">
        <v>708</v>
      </c>
      <c r="C860" s="94">
        <f t="shared" si="0"/>
        <v>0</v>
      </c>
    </row>
    <row r="861" customHeight="1" spans="1:3">
      <c r="A861" s="77">
        <v>2120601</v>
      </c>
      <c r="B861" s="77" t="s">
        <v>709</v>
      </c>
      <c r="C861" s="94"/>
    </row>
    <row r="862" customHeight="1" spans="1:3">
      <c r="A862" s="77">
        <v>21299</v>
      </c>
      <c r="B862" s="155" t="s">
        <v>710</v>
      </c>
      <c r="C862" s="94">
        <f t="shared" si="0"/>
        <v>21</v>
      </c>
    </row>
    <row r="863" customHeight="1" spans="1:3">
      <c r="A863" s="77">
        <v>2129999</v>
      </c>
      <c r="B863" s="77" t="s">
        <v>711</v>
      </c>
      <c r="C863" s="94">
        <v>21</v>
      </c>
    </row>
    <row r="864" customHeight="1" spans="1:3">
      <c r="A864" s="77">
        <v>213</v>
      </c>
      <c r="B864" s="155" t="s">
        <v>712</v>
      </c>
      <c r="C864" s="94">
        <f>SUM(C865,C891,C914,C942,C953,C960,C966,C969)</f>
        <v>11579</v>
      </c>
    </row>
    <row r="865" customHeight="1" spans="1:3">
      <c r="A865" s="77">
        <v>21301</v>
      </c>
      <c r="B865" s="155" t="s">
        <v>713</v>
      </c>
      <c r="C865" s="94">
        <f>SUM(C866:C890)</f>
        <v>2490</v>
      </c>
    </row>
    <row r="866" customHeight="1" spans="1:3">
      <c r="A866" s="77">
        <v>2130101</v>
      </c>
      <c r="B866" s="77" t="s">
        <v>81</v>
      </c>
      <c r="C866" s="94">
        <v>343</v>
      </c>
    </row>
    <row r="867" customHeight="1" spans="1:3">
      <c r="A867" s="77">
        <v>2130102</v>
      </c>
      <c r="B867" s="77" t="s">
        <v>82</v>
      </c>
      <c r="C867" s="94">
        <v>25</v>
      </c>
    </row>
    <row r="868" customHeight="1" spans="1:3">
      <c r="A868" s="77">
        <v>2130103</v>
      </c>
      <c r="B868" s="77" t="s">
        <v>83</v>
      </c>
      <c r="C868" s="94"/>
    </row>
    <row r="869" customHeight="1" spans="1:3">
      <c r="A869" s="77">
        <v>2130104</v>
      </c>
      <c r="B869" s="77" t="s">
        <v>90</v>
      </c>
      <c r="C869" s="94">
        <v>967</v>
      </c>
    </row>
    <row r="870" customHeight="1" spans="1:3">
      <c r="A870" s="77">
        <v>2130105</v>
      </c>
      <c r="B870" s="77" t="s">
        <v>714</v>
      </c>
      <c r="C870" s="94"/>
    </row>
    <row r="871" customHeight="1" spans="1:3">
      <c r="A871" s="77">
        <v>2130106</v>
      </c>
      <c r="B871" s="77" t="s">
        <v>715</v>
      </c>
      <c r="C871" s="94">
        <v>13</v>
      </c>
    </row>
    <row r="872" customHeight="1" spans="1:3">
      <c r="A872" s="77">
        <v>2130108</v>
      </c>
      <c r="B872" s="77" t="s">
        <v>716</v>
      </c>
      <c r="C872" s="94">
        <v>33</v>
      </c>
    </row>
    <row r="873" customHeight="1" spans="1:3">
      <c r="A873" s="77">
        <v>2130109</v>
      </c>
      <c r="B873" s="77" t="s">
        <v>717</v>
      </c>
      <c r="C873" s="94"/>
    </row>
    <row r="874" customHeight="1" spans="1:3">
      <c r="A874" s="77">
        <v>2130110</v>
      </c>
      <c r="B874" s="77" t="s">
        <v>718</v>
      </c>
      <c r="C874" s="94"/>
    </row>
    <row r="875" customHeight="1" spans="1:3">
      <c r="A875" s="77">
        <v>2130111</v>
      </c>
      <c r="B875" s="77" t="s">
        <v>719</v>
      </c>
      <c r="C875" s="94"/>
    </row>
    <row r="876" customHeight="1" spans="1:3">
      <c r="A876" s="77">
        <v>2130112</v>
      </c>
      <c r="B876" s="77" t="s">
        <v>720</v>
      </c>
      <c r="C876" s="94"/>
    </row>
    <row r="877" customHeight="1" spans="1:3">
      <c r="A877" s="77">
        <v>2130114</v>
      </c>
      <c r="B877" s="77" t="s">
        <v>721</v>
      </c>
      <c r="C877" s="94"/>
    </row>
    <row r="878" customHeight="1" spans="1:3">
      <c r="A878" s="77">
        <v>2130119</v>
      </c>
      <c r="B878" s="77" t="s">
        <v>722</v>
      </c>
      <c r="C878" s="94"/>
    </row>
    <row r="879" customHeight="1" spans="1:3">
      <c r="A879" s="77">
        <v>2130120</v>
      </c>
      <c r="B879" s="77" t="s">
        <v>723</v>
      </c>
      <c r="C879" s="94">
        <v>374</v>
      </c>
    </row>
    <row r="880" customHeight="1" spans="1:3">
      <c r="A880" s="77">
        <v>2130121</v>
      </c>
      <c r="B880" s="77" t="s">
        <v>724</v>
      </c>
      <c r="C880" s="94"/>
    </row>
    <row r="881" customHeight="1" spans="1:3">
      <c r="A881" s="77">
        <v>2130122</v>
      </c>
      <c r="B881" s="77" t="s">
        <v>725</v>
      </c>
      <c r="C881" s="94">
        <v>287</v>
      </c>
    </row>
    <row r="882" customHeight="1" spans="1:3">
      <c r="A882" s="77">
        <v>2130124</v>
      </c>
      <c r="B882" s="77" t="s">
        <v>726</v>
      </c>
      <c r="C882" s="94"/>
    </row>
    <row r="883" customHeight="1" spans="1:3">
      <c r="A883" s="77">
        <v>2130125</v>
      </c>
      <c r="B883" s="77" t="s">
        <v>727</v>
      </c>
      <c r="C883" s="94"/>
    </row>
    <row r="884" customHeight="1" spans="1:3">
      <c r="A884" s="77">
        <v>2130126</v>
      </c>
      <c r="B884" s="77" t="s">
        <v>728</v>
      </c>
      <c r="C884" s="94"/>
    </row>
    <row r="885" customHeight="1" spans="1:3">
      <c r="A885" s="77">
        <v>2130135</v>
      </c>
      <c r="B885" s="77" t="s">
        <v>729</v>
      </c>
      <c r="C885" s="94"/>
    </row>
    <row r="886" customHeight="1" spans="1:3">
      <c r="A886" s="77">
        <v>2130142</v>
      </c>
      <c r="B886" s="77" t="s">
        <v>730</v>
      </c>
      <c r="C886" s="94"/>
    </row>
    <row r="887" customHeight="1" spans="1:3">
      <c r="A887" s="77">
        <v>2130148</v>
      </c>
      <c r="B887" s="77" t="s">
        <v>731</v>
      </c>
      <c r="C887" s="94"/>
    </row>
    <row r="888" customHeight="1" spans="1:3">
      <c r="A888" s="77">
        <v>2130152</v>
      </c>
      <c r="B888" s="77" t="s">
        <v>732</v>
      </c>
      <c r="C888" s="94"/>
    </row>
    <row r="889" customHeight="1" spans="1:3">
      <c r="A889" s="77">
        <v>2130153</v>
      </c>
      <c r="B889" s="77" t="s">
        <v>733</v>
      </c>
      <c r="C889" s="94">
        <v>268</v>
      </c>
    </row>
    <row r="890" customHeight="1" spans="1:3">
      <c r="A890" s="77">
        <v>2130199</v>
      </c>
      <c r="B890" s="77" t="s">
        <v>734</v>
      </c>
      <c r="C890" s="94">
        <v>180</v>
      </c>
    </row>
    <row r="891" customHeight="1" spans="1:3">
      <c r="A891" s="77">
        <v>21302</v>
      </c>
      <c r="B891" s="155" t="s">
        <v>735</v>
      </c>
      <c r="C891" s="94">
        <f>SUM(C892:C913)</f>
        <v>224</v>
      </c>
    </row>
    <row r="892" customHeight="1" spans="1:3">
      <c r="A892" s="77">
        <v>2130201</v>
      </c>
      <c r="B892" s="77" t="s">
        <v>81</v>
      </c>
      <c r="C892" s="94">
        <v>30</v>
      </c>
    </row>
    <row r="893" customHeight="1" spans="1:3">
      <c r="A893" s="77">
        <v>2130202</v>
      </c>
      <c r="B893" s="77" t="s">
        <v>82</v>
      </c>
      <c r="C893" s="94"/>
    </row>
    <row r="894" ht="17.25" customHeight="1" spans="1:3">
      <c r="A894" s="77">
        <v>2130203</v>
      </c>
      <c r="B894" s="77" t="s">
        <v>83</v>
      </c>
      <c r="C894" s="94"/>
    </row>
    <row r="895" customHeight="1" spans="1:3">
      <c r="A895" s="77">
        <v>2130204</v>
      </c>
      <c r="B895" s="77" t="s">
        <v>736</v>
      </c>
      <c r="C895" s="94">
        <v>60</v>
      </c>
    </row>
    <row r="896" customHeight="1" spans="1:3">
      <c r="A896" s="77">
        <v>2130205</v>
      </c>
      <c r="B896" s="77" t="s">
        <v>737</v>
      </c>
      <c r="C896" s="94">
        <v>10</v>
      </c>
    </row>
    <row r="897" customHeight="1" spans="1:3">
      <c r="A897" s="77">
        <v>2130206</v>
      </c>
      <c r="B897" s="77" t="s">
        <v>738</v>
      </c>
      <c r="C897" s="94"/>
    </row>
    <row r="898" customHeight="1" spans="1:3">
      <c r="A898" s="77">
        <v>2130207</v>
      </c>
      <c r="B898" s="77" t="s">
        <v>739</v>
      </c>
      <c r="C898" s="94"/>
    </row>
    <row r="899" customHeight="1" spans="1:3">
      <c r="A899" s="77">
        <v>2130209</v>
      </c>
      <c r="B899" s="77" t="s">
        <v>740</v>
      </c>
      <c r="C899" s="94"/>
    </row>
    <row r="900" customHeight="1" spans="1:3">
      <c r="A900" s="77">
        <v>2130211</v>
      </c>
      <c r="B900" s="77" t="s">
        <v>741</v>
      </c>
      <c r="C900" s="94"/>
    </row>
    <row r="901" customHeight="1" spans="1:3">
      <c r="A901" s="77">
        <v>2130212</v>
      </c>
      <c r="B901" s="77" t="s">
        <v>742</v>
      </c>
      <c r="C901" s="94"/>
    </row>
    <row r="902" customHeight="1" spans="1:3">
      <c r="A902" s="77">
        <v>2130213</v>
      </c>
      <c r="B902" s="77" t="s">
        <v>743</v>
      </c>
      <c r="C902" s="94"/>
    </row>
    <row r="903" customHeight="1" spans="1:3">
      <c r="A903" s="77">
        <v>2130217</v>
      </c>
      <c r="B903" s="77" t="s">
        <v>744</v>
      </c>
      <c r="C903" s="94"/>
    </row>
    <row r="904" customHeight="1" spans="1:3">
      <c r="A904" s="77">
        <v>2130220</v>
      </c>
      <c r="B904" s="77" t="s">
        <v>745</v>
      </c>
      <c r="C904" s="94"/>
    </row>
    <row r="905" customHeight="1" spans="1:3">
      <c r="A905" s="77">
        <v>2130221</v>
      </c>
      <c r="B905" s="77" t="s">
        <v>746</v>
      </c>
      <c r="C905" s="94"/>
    </row>
    <row r="906" customHeight="1" spans="1:3">
      <c r="A906" s="77">
        <v>2130223</v>
      </c>
      <c r="B906" s="77" t="s">
        <v>747</v>
      </c>
      <c r="C906" s="94"/>
    </row>
    <row r="907" customHeight="1" spans="1:3">
      <c r="A907" s="77">
        <v>2130226</v>
      </c>
      <c r="B907" s="77" t="s">
        <v>748</v>
      </c>
      <c r="C907" s="94"/>
    </row>
    <row r="908" customHeight="1" spans="1:3">
      <c r="A908" s="77">
        <v>2130227</v>
      </c>
      <c r="B908" s="77" t="s">
        <v>749</v>
      </c>
      <c r="C908" s="94"/>
    </row>
    <row r="909" customHeight="1" spans="1:3">
      <c r="A909" s="77">
        <v>2130234</v>
      </c>
      <c r="B909" s="77" t="s">
        <v>750</v>
      </c>
      <c r="C909" s="94">
        <v>55</v>
      </c>
    </row>
    <row r="910" customHeight="1" spans="1:3">
      <c r="A910" s="77">
        <v>2130236</v>
      </c>
      <c r="B910" s="77" t="s">
        <v>751</v>
      </c>
      <c r="C910" s="94"/>
    </row>
    <row r="911" customHeight="1" spans="1:3">
      <c r="A911" s="77">
        <v>2130237</v>
      </c>
      <c r="B911" s="77" t="s">
        <v>720</v>
      </c>
      <c r="C911" s="94"/>
    </row>
    <row r="912" customHeight="1" spans="1:3">
      <c r="A912" s="77">
        <v>2130238</v>
      </c>
      <c r="B912" s="77" t="s">
        <v>752</v>
      </c>
      <c r="C912" s="94"/>
    </row>
    <row r="913" customHeight="1" spans="1:3">
      <c r="A913" s="77">
        <v>2130299</v>
      </c>
      <c r="B913" s="77" t="s">
        <v>753</v>
      </c>
      <c r="C913" s="94">
        <v>69</v>
      </c>
    </row>
    <row r="914" customHeight="1" spans="1:3">
      <c r="A914" s="77">
        <v>21303</v>
      </c>
      <c r="B914" s="155" t="s">
        <v>754</v>
      </c>
      <c r="C914" s="94">
        <f>SUM(C915:C941)</f>
        <v>962</v>
      </c>
    </row>
    <row r="915" customHeight="1" spans="1:3">
      <c r="A915" s="77">
        <v>2130301</v>
      </c>
      <c r="B915" s="77" t="s">
        <v>81</v>
      </c>
      <c r="C915" s="94"/>
    </row>
    <row r="916" customHeight="1" spans="1:3">
      <c r="A916" s="77">
        <v>2130302</v>
      </c>
      <c r="B916" s="77" t="s">
        <v>82</v>
      </c>
      <c r="C916" s="94"/>
    </row>
    <row r="917" customHeight="1" spans="1:3">
      <c r="A917" s="77">
        <v>2130303</v>
      </c>
      <c r="B917" s="77" t="s">
        <v>83</v>
      </c>
      <c r="C917" s="94"/>
    </row>
    <row r="918" customHeight="1" spans="1:3">
      <c r="A918" s="77">
        <v>2130304</v>
      </c>
      <c r="B918" s="77" t="s">
        <v>755</v>
      </c>
      <c r="C918" s="94"/>
    </row>
    <row r="919" customHeight="1" spans="1:3">
      <c r="A919" s="77">
        <v>2130305</v>
      </c>
      <c r="B919" s="77" t="s">
        <v>756</v>
      </c>
      <c r="C919" s="94">
        <v>838</v>
      </c>
    </row>
    <row r="920" customHeight="1" spans="1:3">
      <c r="A920" s="77">
        <v>2130306</v>
      </c>
      <c r="B920" s="77" t="s">
        <v>757</v>
      </c>
      <c r="C920" s="94">
        <v>25</v>
      </c>
    </row>
    <row r="921" customHeight="1" spans="1:3">
      <c r="A921" s="77">
        <v>2130307</v>
      </c>
      <c r="B921" s="77" t="s">
        <v>758</v>
      </c>
      <c r="C921" s="94"/>
    </row>
    <row r="922" customHeight="1" spans="1:3">
      <c r="A922" s="77">
        <v>2130308</v>
      </c>
      <c r="B922" s="77" t="s">
        <v>759</v>
      </c>
      <c r="C922" s="94"/>
    </row>
    <row r="923" customHeight="1" spans="1:3">
      <c r="A923" s="77">
        <v>2130309</v>
      </c>
      <c r="B923" s="77" t="s">
        <v>760</v>
      </c>
      <c r="C923" s="94"/>
    </row>
    <row r="924" customHeight="1" spans="1:3">
      <c r="A924" s="77">
        <v>2130310</v>
      </c>
      <c r="B924" s="77" t="s">
        <v>761</v>
      </c>
      <c r="C924" s="94"/>
    </row>
    <row r="925" customHeight="1" spans="1:3">
      <c r="A925" s="77">
        <v>2130311</v>
      </c>
      <c r="B925" s="77" t="s">
        <v>762</v>
      </c>
      <c r="C925" s="94"/>
    </row>
    <row r="926" customHeight="1" spans="1:3">
      <c r="A926" s="77">
        <v>2130312</v>
      </c>
      <c r="B926" s="77" t="s">
        <v>763</v>
      </c>
      <c r="C926" s="94"/>
    </row>
    <row r="927" customHeight="1" spans="1:3">
      <c r="A927" s="77">
        <v>2130313</v>
      </c>
      <c r="B927" s="77" t="s">
        <v>764</v>
      </c>
      <c r="C927" s="94"/>
    </row>
    <row r="928" customHeight="1" spans="1:3">
      <c r="A928" s="77">
        <v>2130314</v>
      </c>
      <c r="B928" s="77" t="s">
        <v>765</v>
      </c>
      <c r="C928" s="94">
        <v>61</v>
      </c>
    </row>
    <row r="929" customHeight="1" spans="1:3">
      <c r="A929" s="77">
        <v>2130315</v>
      </c>
      <c r="B929" s="77" t="s">
        <v>766</v>
      </c>
      <c r="C929" s="94">
        <v>5</v>
      </c>
    </row>
    <row r="930" customHeight="1" spans="1:3">
      <c r="A930" s="77">
        <v>2130316</v>
      </c>
      <c r="B930" s="77" t="s">
        <v>767</v>
      </c>
      <c r="C930" s="94">
        <v>6</v>
      </c>
    </row>
    <row r="931" customHeight="1" spans="1:3">
      <c r="A931" s="77">
        <v>2130317</v>
      </c>
      <c r="B931" s="77" t="s">
        <v>768</v>
      </c>
      <c r="C931" s="94"/>
    </row>
    <row r="932" customHeight="1" spans="1:3">
      <c r="A932" s="77">
        <v>2130318</v>
      </c>
      <c r="B932" s="77" t="s">
        <v>769</v>
      </c>
      <c r="C932" s="94"/>
    </row>
    <row r="933" customHeight="1" spans="1:3">
      <c r="A933" s="77">
        <v>2130319</v>
      </c>
      <c r="B933" s="77" t="s">
        <v>770</v>
      </c>
      <c r="C933" s="94"/>
    </row>
    <row r="934" customHeight="1" spans="1:3">
      <c r="A934" s="77">
        <v>2130321</v>
      </c>
      <c r="B934" s="77" t="s">
        <v>771</v>
      </c>
      <c r="C934" s="94"/>
    </row>
    <row r="935" customHeight="1" spans="1:3">
      <c r="A935" s="77">
        <v>2130322</v>
      </c>
      <c r="B935" s="77" t="s">
        <v>772</v>
      </c>
      <c r="C935" s="94"/>
    </row>
    <row r="936" customHeight="1" spans="1:3">
      <c r="A936" s="77">
        <v>2130333</v>
      </c>
      <c r="B936" s="77" t="s">
        <v>747</v>
      </c>
      <c r="C936" s="94"/>
    </row>
    <row r="937" customHeight="1" spans="1:3">
      <c r="A937" s="77">
        <v>2130334</v>
      </c>
      <c r="B937" s="77" t="s">
        <v>773</v>
      </c>
      <c r="C937" s="94"/>
    </row>
    <row r="938" customHeight="1" spans="1:3">
      <c r="A938" s="77">
        <v>2130335</v>
      </c>
      <c r="B938" s="77" t="s">
        <v>774</v>
      </c>
      <c r="C938" s="94">
        <v>26</v>
      </c>
    </row>
    <row r="939" customHeight="1" spans="1:3">
      <c r="A939" s="77">
        <v>2130336</v>
      </c>
      <c r="B939" s="77" t="s">
        <v>775</v>
      </c>
      <c r="C939" s="94"/>
    </row>
    <row r="940" customHeight="1" spans="1:3">
      <c r="A940" s="77">
        <v>2130337</v>
      </c>
      <c r="B940" s="77" t="s">
        <v>776</v>
      </c>
      <c r="C940" s="94"/>
    </row>
    <row r="941" customHeight="1" spans="1:3">
      <c r="A941" s="77">
        <v>2130399</v>
      </c>
      <c r="B941" s="77" t="s">
        <v>777</v>
      </c>
      <c r="C941" s="94">
        <v>1</v>
      </c>
    </row>
    <row r="942" customHeight="1" spans="1:3">
      <c r="A942" s="77">
        <v>21305</v>
      </c>
      <c r="B942" s="155" t="s">
        <v>778</v>
      </c>
      <c r="C942" s="94">
        <f>SUM(C943:C952)</f>
        <v>6437</v>
      </c>
    </row>
    <row r="943" customHeight="1" spans="1:3">
      <c r="A943" s="77">
        <v>2130501</v>
      </c>
      <c r="B943" s="77" t="s">
        <v>81</v>
      </c>
      <c r="C943" s="94"/>
    </row>
    <row r="944" customHeight="1" spans="1:3">
      <c r="A944" s="77">
        <v>2130502</v>
      </c>
      <c r="B944" s="77" t="s">
        <v>82</v>
      </c>
      <c r="C944" s="94"/>
    </row>
    <row r="945" customHeight="1" spans="1:3">
      <c r="A945" s="77">
        <v>2130503</v>
      </c>
      <c r="B945" s="77" t="s">
        <v>83</v>
      </c>
      <c r="C945" s="94"/>
    </row>
    <row r="946" customHeight="1" spans="1:3">
      <c r="A946" s="77">
        <v>2130504</v>
      </c>
      <c r="B946" s="77" t="s">
        <v>779</v>
      </c>
      <c r="C946" s="94">
        <v>889</v>
      </c>
    </row>
    <row r="947" customHeight="1" spans="1:3">
      <c r="A947" s="77">
        <v>2130505</v>
      </c>
      <c r="B947" s="77" t="s">
        <v>780</v>
      </c>
      <c r="C947" s="94"/>
    </row>
    <row r="948" customHeight="1" spans="1:3">
      <c r="A948" s="77">
        <v>2130506</v>
      </c>
      <c r="B948" s="77" t="s">
        <v>781</v>
      </c>
      <c r="C948" s="94"/>
    </row>
    <row r="949" customHeight="1" spans="1:3">
      <c r="A949" s="77">
        <v>2130507</v>
      </c>
      <c r="B949" s="77" t="s">
        <v>782</v>
      </c>
      <c r="C949" s="94">
        <v>30</v>
      </c>
    </row>
    <row r="950" customHeight="1" spans="1:3">
      <c r="A950" s="77">
        <v>2130508</v>
      </c>
      <c r="B950" s="77" t="s">
        <v>783</v>
      </c>
      <c r="C950" s="94"/>
    </row>
    <row r="951" customHeight="1" spans="1:3">
      <c r="A951" s="77">
        <v>2130550</v>
      </c>
      <c r="B951" s="77" t="s">
        <v>90</v>
      </c>
      <c r="C951" s="94"/>
    </row>
    <row r="952" customHeight="1" spans="1:3">
      <c r="A952" s="77">
        <v>2130599</v>
      </c>
      <c r="B952" s="77" t="s">
        <v>784</v>
      </c>
      <c r="C952" s="94">
        <v>5518</v>
      </c>
    </row>
    <row r="953" customHeight="1" spans="1:3">
      <c r="A953" s="77">
        <v>21307</v>
      </c>
      <c r="B953" s="155" t="s">
        <v>785</v>
      </c>
      <c r="C953" s="94">
        <f>SUM(C954:C959)</f>
        <v>1099</v>
      </c>
    </row>
    <row r="954" customHeight="1" spans="1:3">
      <c r="A954" s="77">
        <v>2130701</v>
      </c>
      <c r="B954" s="77" t="s">
        <v>786</v>
      </c>
      <c r="C954" s="94">
        <v>28</v>
      </c>
    </row>
    <row r="955" customHeight="1" spans="1:3">
      <c r="A955" s="77">
        <v>2130704</v>
      </c>
      <c r="B955" s="77" t="s">
        <v>787</v>
      </c>
      <c r="C955" s="94"/>
    </row>
    <row r="956" customHeight="1" spans="1:3">
      <c r="A956" s="77">
        <v>2130705</v>
      </c>
      <c r="B956" s="77" t="s">
        <v>788</v>
      </c>
      <c r="C956" s="94">
        <v>1046</v>
      </c>
    </row>
    <row r="957" customHeight="1" spans="1:3">
      <c r="A957" s="77">
        <v>2130706</v>
      </c>
      <c r="B957" s="77" t="s">
        <v>789</v>
      </c>
      <c r="C957" s="94">
        <v>25</v>
      </c>
    </row>
    <row r="958" customHeight="1" spans="1:3">
      <c r="A958" s="77">
        <v>2130707</v>
      </c>
      <c r="B958" s="77" t="s">
        <v>790</v>
      </c>
      <c r="C958" s="94"/>
    </row>
    <row r="959" customHeight="1" spans="1:3">
      <c r="A959" s="77">
        <v>2130799</v>
      </c>
      <c r="B959" s="77" t="s">
        <v>791</v>
      </c>
      <c r="C959" s="94"/>
    </row>
    <row r="960" customHeight="1" spans="1:3">
      <c r="A960" s="77">
        <v>21308</v>
      </c>
      <c r="B960" s="155" t="s">
        <v>792</v>
      </c>
      <c r="C960" s="94">
        <f>SUM(C961:C965)</f>
        <v>344</v>
      </c>
    </row>
    <row r="961" customHeight="1" spans="1:3">
      <c r="A961" s="77">
        <v>2130801</v>
      </c>
      <c r="B961" s="77" t="s">
        <v>793</v>
      </c>
      <c r="C961" s="94"/>
    </row>
    <row r="962" customHeight="1" spans="1:3">
      <c r="A962" s="77">
        <v>2130803</v>
      </c>
      <c r="B962" s="77" t="s">
        <v>794</v>
      </c>
      <c r="C962" s="94">
        <v>344</v>
      </c>
    </row>
    <row r="963" customHeight="1" spans="1:3">
      <c r="A963" s="77">
        <v>2130804</v>
      </c>
      <c r="B963" s="77" t="s">
        <v>795</v>
      </c>
      <c r="C963" s="94"/>
    </row>
    <row r="964" customHeight="1" spans="1:3">
      <c r="A964" s="77">
        <v>2130805</v>
      </c>
      <c r="B964" s="77" t="s">
        <v>796</v>
      </c>
      <c r="C964" s="94"/>
    </row>
    <row r="965" customHeight="1" spans="1:3">
      <c r="A965" s="77">
        <v>2130899</v>
      </c>
      <c r="B965" s="77" t="s">
        <v>797</v>
      </c>
      <c r="C965" s="94"/>
    </row>
    <row r="966" customHeight="1" spans="1:3">
      <c r="A966" s="77">
        <v>21309</v>
      </c>
      <c r="B966" s="155" t="s">
        <v>798</v>
      </c>
      <c r="C966" s="94">
        <f>SUM(C967:C968)</f>
        <v>0</v>
      </c>
    </row>
    <row r="967" customHeight="1" spans="1:3">
      <c r="A967" s="77">
        <v>2130901</v>
      </c>
      <c r="B967" s="77" t="s">
        <v>799</v>
      </c>
      <c r="C967" s="94"/>
    </row>
    <row r="968" customHeight="1" spans="1:3">
      <c r="A968" s="77">
        <v>2130999</v>
      </c>
      <c r="B968" s="77" t="s">
        <v>800</v>
      </c>
      <c r="C968" s="94"/>
    </row>
    <row r="969" customHeight="1" spans="1:3">
      <c r="A969" s="77">
        <v>21399</v>
      </c>
      <c r="B969" s="155" t="s">
        <v>801</v>
      </c>
      <c r="C969" s="94">
        <f>C970+C971</f>
        <v>23</v>
      </c>
    </row>
    <row r="970" customHeight="1" spans="1:3">
      <c r="A970" s="77">
        <v>2139901</v>
      </c>
      <c r="B970" s="77" t="s">
        <v>802</v>
      </c>
      <c r="C970" s="94"/>
    </row>
    <row r="971" customHeight="1" spans="1:3">
      <c r="A971" s="77">
        <v>2139999</v>
      </c>
      <c r="B971" s="77" t="s">
        <v>803</v>
      </c>
      <c r="C971" s="94">
        <v>23</v>
      </c>
    </row>
    <row r="972" customHeight="1" spans="1:3">
      <c r="A972" s="77">
        <v>214</v>
      </c>
      <c r="B972" s="155" t="s">
        <v>804</v>
      </c>
      <c r="C972" s="94">
        <f>SUM(C973,C994,C1004,C1014,C1021)</f>
        <v>219</v>
      </c>
    </row>
    <row r="973" customHeight="1" spans="1:3">
      <c r="A973" s="77">
        <v>21401</v>
      </c>
      <c r="B973" s="155" t="s">
        <v>805</v>
      </c>
      <c r="C973" s="94">
        <f>SUM(C974:C993)</f>
        <v>219</v>
      </c>
    </row>
    <row r="974" customHeight="1" spans="1:3">
      <c r="A974" s="77">
        <v>2140101</v>
      </c>
      <c r="B974" s="77" t="s">
        <v>81</v>
      </c>
      <c r="C974" s="94">
        <v>47</v>
      </c>
    </row>
    <row r="975" customHeight="1" spans="1:3">
      <c r="A975" s="77">
        <v>2140102</v>
      </c>
      <c r="B975" s="77" t="s">
        <v>82</v>
      </c>
      <c r="C975" s="94"/>
    </row>
    <row r="976" customHeight="1" spans="1:3">
      <c r="A976" s="77">
        <v>2140103</v>
      </c>
      <c r="B976" s="77" t="s">
        <v>83</v>
      </c>
      <c r="C976" s="94"/>
    </row>
    <row r="977" customHeight="1" spans="1:3">
      <c r="A977" s="77">
        <v>2140104</v>
      </c>
      <c r="B977" s="77" t="s">
        <v>806</v>
      </c>
      <c r="C977" s="94"/>
    </row>
    <row r="978" customHeight="1" spans="1:3">
      <c r="A978" s="77">
        <v>2140106</v>
      </c>
      <c r="B978" s="77" t="s">
        <v>807</v>
      </c>
      <c r="C978" s="94">
        <v>172</v>
      </c>
    </row>
    <row r="979" customHeight="1" spans="1:3">
      <c r="A979" s="77">
        <v>2140109</v>
      </c>
      <c r="B979" s="77" t="s">
        <v>808</v>
      </c>
      <c r="C979" s="94"/>
    </row>
    <row r="980" customHeight="1" spans="1:3">
      <c r="A980" s="77">
        <v>2140110</v>
      </c>
      <c r="B980" s="77" t="s">
        <v>809</v>
      </c>
      <c r="C980" s="94"/>
    </row>
    <row r="981" customHeight="1" spans="1:3">
      <c r="A981" s="77">
        <v>2140112</v>
      </c>
      <c r="B981" s="77" t="s">
        <v>810</v>
      </c>
      <c r="C981" s="94"/>
    </row>
    <row r="982" customHeight="1" spans="1:3">
      <c r="A982" s="77">
        <v>2140114</v>
      </c>
      <c r="B982" s="77" t="s">
        <v>811</v>
      </c>
      <c r="C982" s="94"/>
    </row>
    <row r="983" customHeight="1" spans="1:3">
      <c r="A983" s="77">
        <v>2140122</v>
      </c>
      <c r="B983" s="77" t="s">
        <v>812</v>
      </c>
      <c r="C983" s="94"/>
    </row>
    <row r="984" customHeight="1" spans="1:3">
      <c r="A984" s="77">
        <v>2140123</v>
      </c>
      <c r="B984" s="77" t="s">
        <v>813</v>
      </c>
      <c r="C984" s="94"/>
    </row>
    <row r="985" customHeight="1" spans="1:3">
      <c r="A985" s="77">
        <v>2140127</v>
      </c>
      <c r="B985" s="77" t="s">
        <v>814</v>
      </c>
      <c r="C985" s="94"/>
    </row>
    <row r="986" customHeight="1" spans="1:3">
      <c r="A986" s="77">
        <v>2140128</v>
      </c>
      <c r="B986" s="77" t="s">
        <v>815</v>
      </c>
      <c r="C986" s="94"/>
    </row>
    <row r="987" customHeight="1" spans="1:3">
      <c r="A987" s="77">
        <v>2140129</v>
      </c>
      <c r="B987" s="77" t="s">
        <v>816</v>
      </c>
      <c r="C987" s="94"/>
    </row>
    <row r="988" customHeight="1" spans="1:3">
      <c r="A988" s="77">
        <v>2140130</v>
      </c>
      <c r="B988" s="77" t="s">
        <v>817</v>
      </c>
      <c r="C988" s="94"/>
    </row>
    <row r="989" customHeight="1" spans="1:3">
      <c r="A989" s="77">
        <v>2140131</v>
      </c>
      <c r="B989" s="77" t="s">
        <v>818</v>
      </c>
      <c r="C989" s="94"/>
    </row>
    <row r="990" customHeight="1" spans="1:3">
      <c r="A990" s="77">
        <v>2140133</v>
      </c>
      <c r="B990" s="77" t="s">
        <v>819</v>
      </c>
      <c r="C990" s="94"/>
    </row>
    <row r="991" customHeight="1" spans="1:3">
      <c r="A991" s="77">
        <v>2140136</v>
      </c>
      <c r="B991" s="77" t="s">
        <v>820</v>
      </c>
      <c r="C991" s="94"/>
    </row>
    <row r="992" customHeight="1" spans="1:3">
      <c r="A992" s="77">
        <v>2140138</v>
      </c>
      <c r="B992" s="77" t="s">
        <v>821</v>
      </c>
      <c r="C992" s="94"/>
    </row>
    <row r="993" customHeight="1" spans="1:3">
      <c r="A993" s="77">
        <v>2140199</v>
      </c>
      <c r="B993" s="77" t="s">
        <v>822</v>
      </c>
      <c r="C993" s="94"/>
    </row>
    <row r="994" customHeight="1" spans="1:3">
      <c r="A994" s="77">
        <v>21402</v>
      </c>
      <c r="B994" s="155" t="s">
        <v>823</v>
      </c>
      <c r="C994" s="94">
        <f>SUM(C995:C1003)</f>
        <v>0</v>
      </c>
    </row>
    <row r="995" customHeight="1" spans="1:3">
      <c r="A995" s="77">
        <v>2140201</v>
      </c>
      <c r="B995" s="77" t="s">
        <v>81</v>
      </c>
      <c r="C995" s="94"/>
    </row>
    <row r="996" customHeight="1" spans="1:3">
      <c r="A996" s="77">
        <v>2140202</v>
      </c>
      <c r="B996" s="77" t="s">
        <v>82</v>
      </c>
      <c r="C996" s="94"/>
    </row>
    <row r="997" customHeight="1" spans="1:3">
      <c r="A997" s="77">
        <v>2140203</v>
      </c>
      <c r="B997" s="77" t="s">
        <v>83</v>
      </c>
      <c r="C997" s="94"/>
    </row>
    <row r="998" customHeight="1" spans="1:3">
      <c r="A998" s="77">
        <v>2140204</v>
      </c>
      <c r="B998" s="77" t="s">
        <v>824</v>
      </c>
      <c r="C998" s="94"/>
    </row>
    <row r="999" customHeight="1" spans="1:3">
      <c r="A999" s="77">
        <v>2140205</v>
      </c>
      <c r="B999" s="77" t="s">
        <v>825</v>
      </c>
      <c r="C999" s="94"/>
    </row>
    <row r="1000" customHeight="1" spans="1:3">
      <c r="A1000" s="77">
        <v>2140206</v>
      </c>
      <c r="B1000" s="77" t="s">
        <v>826</v>
      </c>
      <c r="C1000" s="94"/>
    </row>
    <row r="1001" customHeight="1" spans="1:3">
      <c r="A1001" s="77">
        <v>2140207</v>
      </c>
      <c r="B1001" s="77" t="s">
        <v>827</v>
      </c>
      <c r="C1001" s="94"/>
    </row>
    <row r="1002" customHeight="1" spans="1:3">
      <c r="A1002" s="77">
        <v>2140208</v>
      </c>
      <c r="B1002" s="77" t="s">
        <v>828</v>
      </c>
      <c r="C1002" s="94"/>
    </row>
    <row r="1003" customHeight="1" spans="1:3">
      <c r="A1003" s="77">
        <v>2140299</v>
      </c>
      <c r="B1003" s="77" t="s">
        <v>829</v>
      </c>
      <c r="C1003" s="94"/>
    </row>
    <row r="1004" customHeight="1" spans="1:3">
      <c r="A1004" s="77">
        <v>21403</v>
      </c>
      <c r="B1004" s="155" t="s">
        <v>830</v>
      </c>
      <c r="C1004" s="94">
        <f>SUM(C1005:C1013)</f>
        <v>0</v>
      </c>
    </row>
    <row r="1005" customHeight="1" spans="1:3">
      <c r="A1005" s="77">
        <v>2140301</v>
      </c>
      <c r="B1005" s="77" t="s">
        <v>81</v>
      </c>
      <c r="C1005" s="94"/>
    </row>
    <row r="1006" customHeight="1" spans="1:3">
      <c r="A1006" s="77">
        <v>2140302</v>
      </c>
      <c r="B1006" s="77" t="s">
        <v>82</v>
      </c>
      <c r="C1006" s="94"/>
    </row>
    <row r="1007" customHeight="1" spans="1:3">
      <c r="A1007" s="77">
        <v>2140303</v>
      </c>
      <c r="B1007" s="77" t="s">
        <v>83</v>
      </c>
      <c r="C1007" s="94"/>
    </row>
    <row r="1008" customHeight="1" spans="1:3">
      <c r="A1008" s="77">
        <v>2140304</v>
      </c>
      <c r="B1008" s="77" t="s">
        <v>831</v>
      </c>
      <c r="C1008" s="94"/>
    </row>
    <row r="1009" customHeight="1" spans="1:3">
      <c r="A1009" s="77">
        <v>2140305</v>
      </c>
      <c r="B1009" s="77" t="s">
        <v>832</v>
      </c>
      <c r="C1009" s="94"/>
    </row>
    <row r="1010" customHeight="1" spans="1:3">
      <c r="A1010" s="77">
        <v>2140306</v>
      </c>
      <c r="B1010" s="77" t="s">
        <v>833</v>
      </c>
      <c r="C1010" s="94"/>
    </row>
    <row r="1011" customHeight="1" spans="1:3">
      <c r="A1011" s="77">
        <v>2140307</v>
      </c>
      <c r="B1011" s="77" t="s">
        <v>834</v>
      </c>
      <c r="C1011" s="94"/>
    </row>
    <row r="1012" customHeight="1" spans="1:3">
      <c r="A1012" s="77">
        <v>2140308</v>
      </c>
      <c r="B1012" s="77" t="s">
        <v>835</v>
      </c>
      <c r="C1012" s="94"/>
    </row>
    <row r="1013" customHeight="1" spans="1:3">
      <c r="A1013" s="77">
        <v>2140399</v>
      </c>
      <c r="B1013" s="77" t="s">
        <v>836</v>
      </c>
      <c r="C1013" s="94"/>
    </row>
    <row r="1014" customHeight="1" spans="1:3">
      <c r="A1014" s="77">
        <v>21405</v>
      </c>
      <c r="B1014" s="155" t="s">
        <v>837</v>
      </c>
      <c r="C1014" s="94">
        <f>SUM(C1015:C1020)</f>
        <v>0</v>
      </c>
    </row>
    <row r="1015" customHeight="1" spans="1:3">
      <c r="A1015" s="77">
        <v>2140501</v>
      </c>
      <c r="B1015" s="77" t="s">
        <v>81</v>
      </c>
      <c r="C1015" s="94"/>
    </row>
    <row r="1016" customHeight="1" spans="1:3">
      <c r="A1016" s="77">
        <v>2140502</v>
      </c>
      <c r="B1016" s="77" t="s">
        <v>82</v>
      </c>
      <c r="C1016" s="94"/>
    </row>
    <row r="1017" customHeight="1" spans="1:3">
      <c r="A1017" s="77">
        <v>2140503</v>
      </c>
      <c r="B1017" s="77" t="s">
        <v>83</v>
      </c>
      <c r="C1017" s="94"/>
    </row>
    <row r="1018" customHeight="1" spans="1:3">
      <c r="A1018" s="77">
        <v>2140504</v>
      </c>
      <c r="B1018" s="77" t="s">
        <v>828</v>
      </c>
      <c r="C1018" s="94"/>
    </row>
    <row r="1019" customHeight="1" spans="1:3">
      <c r="A1019" s="77">
        <v>2140505</v>
      </c>
      <c r="B1019" s="77" t="s">
        <v>838</v>
      </c>
      <c r="C1019" s="94"/>
    </row>
    <row r="1020" customHeight="1" spans="1:3">
      <c r="A1020" s="77">
        <v>2140599</v>
      </c>
      <c r="B1020" s="77" t="s">
        <v>839</v>
      </c>
      <c r="C1020" s="94"/>
    </row>
    <row r="1021" customHeight="1" spans="1:3">
      <c r="A1021" s="77">
        <v>21499</v>
      </c>
      <c r="B1021" s="155" t="s">
        <v>840</v>
      </c>
      <c r="C1021" s="94">
        <f>SUM(C1022:C1023)</f>
        <v>0</v>
      </c>
    </row>
    <row r="1022" customHeight="1" spans="1:3">
      <c r="A1022" s="77">
        <v>2149901</v>
      </c>
      <c r="B1022" s="77" t="s">
        <v>841</v>
      </c>
      <c r="C1022" s="94"/>
    </row>
    <row r="1023" customHeight="1" spans="1:3">
      <c r="A1023" s="77">
        <v>2149999</v>
      </c>
      <c r="B1023" s="77" t="s">
        <v>842</v>
      </c>
      <c r="C1023" s="94"/>
    </row>
    <row r="1024" customHeight="1" spans="1:3">
      <c r="A1024" s="77">
        <v>215</v>
      </c>
      <c r="B1024" s="155" t="s">
        <v>843</v>
      </c>
      <c r="C1024" s="94">
        <f>SUM(C1025,C1035,C1051,C1056,C1067,C1074,C1082)</f>
        <v>955</v>
      </c>
    </row>
    <row r="1025" customHeight="1" spans="1:3">
      <c r="A1025" s="77">
        <v>21501</v>
      </c>
      <c r="B1025" s="155" t="s">
        <v>844</v>
      </c>
      <c r="C1025" s="94">
        <f>SUM(C1026:C1034)</f>
        <v>0</v>
      </c>
    </row>
    <row r="1026" customHeight="1" spans="1:3">
      <c r="A1026" s="77">
        <v>2150101</v>
      </c>
      <c r="B1026" s="77" t="s">
        <v>81</v>
      </c>
      <c r="C1026" s="94"/>
    </row>
    <row r="1027" customHeight="1" spans="1:3">
      <c r="A1027" s="77">
        <v>2150102</v>
      </c>
      <c r="B1027" s="77" t="s">
        <v>82</v>
      </c>
      <c r="C1027" s="94"/>
    </row>
    <row r="1028" customHeight="1" spans="1:3">
      <c r="A1028" s="77">
        <v>2150103</v>
      </c>
      <c r="B1028" s="77" t="s">
        <v>83</v>
      </c>
      <c r="C1028" s="94"/>
    </row>
    <row r="1029" customHeight="1" spans="1:3">
      <c r="A1029" s="77">
        <v>2150104</v>
      </c>
      <c r="B1029" s="77" t="s">
        <v>845</v>
      </c>
      <c r="C1029" s="94"/>
    </row>
    <row r="1030" customHeight="1" spans="1:3">
      <c r="A1030" s="77">
        <v>2150105</v>
      </c>
      <c r="B1030" s="77" t="s">
        <v>846</v>
      </c>
      <c r="C1030" s="94"/>
    </row>
    <row r="1031" customHeight="1" spans="1:3">
      <c r="A1031" s="77">
        <v>2150106</v>
      </c>
      <c r="B1031" s="77" t="s">
        <v>847</v>
      </c>
      <c r="C1031" s="94"/>
    </row>
    <row r="1032" customHeight="1" spans="1:3">
      <c r="A1032" s="77">
        <v>2150107</v>
      </c>
      <c r="B1032" s="77" t="s">
        <v>848</v>
      </c>
      <c r="C1032" s="94"/>
    </row>
    <row r="1033" customHeight="1" spans="1:3">
      <c r="A1033" s="77">
        <v>2150108</v>
      </c>
      <c r="B1033" s="77" t="s">
        <v>849</v>
      </c>
      <c r="C1033" s="94"/>
    </row>
    <row r="1034" customHeight="1" spans="1:3">
      <c r="A1034" s="77">
        <v>2150199</v>
      </c>
      <c r="B1034" s="77" t="s">
        <v>850</v>
      </c>
      <c r="C1034" s="94"/>
    </row>
    <row r="1035" customHeight="1" spans="1:3">
      <c r="A1035" s="77">
        <v>21502</v>
      </c>
      <c r="B1035" s="155" t="s">
        <v>851</v>
      </c>
      <c r="C1035" s="94">
        <f>SUM(C1036:C1050)</f>
        <v>455</v>
      </c>
    </row>
    <row r="1036" customHeight="1" spans="1:3">
      <c r="A1036" s="77">
        <v>2150201</v>
      </c>
      <c r="B1036" s="77" t="s">
        <v>81</v>
      </c>
      <c r="C1036" s="94"/>
    </row>
    <row r="1037" customHeight="1" spans="1:3">
      <c r="A1037" s="77">
        <v>2150202</v>
      </c>
      <c r="B1037" s="77" t="s">
        <v>82</v>
      </c>
      <c r="C1037" s="94"/>
    </row>
    <row r="1038" customHeight="1" spans="1:3">
      <c r="A1038" s="77">
        <v>2150203</v>
      </c>
      <c r="B1038" s="77" t="s">
        <v>83</v>
      </c>
      <c r="C1038" s="94"/>
    </row>
    <row r="1039" customHeight="1" spans="1:3">
      <c r="A1039" s="77">
        <v>2150204</v>
      </c>
      <c r="B1039" s="77" t="s">
        <v>852</v>
      </c>
      <c r="C1039" s="94"/>
    </row>
    <row r="1040" customHeight="1" spans="1:3">
      <c r="A1040" s="77">
        <v>2150205</v>
      </c>
      <c r="B1040" s="77" t="s">
        <v>853</v>
      </c>
      <c r="C1040" s="94"/>
    </row>
    <row r="1041" customHeight="1" spans="1:3">
      <c r="A1041" s="77">
        <v>2150206</v>
      </c>
      <c r="B1041" s="77" t="s">
        <v>854</v>
      </c>
      <c r="C1041" s="94"/>
    </row>
    <row r="1042" customHeight="1" spans="1:3">
      <c r="A1042" s="77">
        <v>2150207</v>
      </c>
      <c r="B1042" s="77" t="s">
        <v>855</v>
      </c>
      <c r="C1042" s="94"/>
    </row>
    <row r="1043" customHeight="1" spans="1:3">
      <c r="A1043" s="77">
        <v>2150208</v>
      </c>
      <c r="B1043" s="77" t="s">
        <v>856</v>
      </c>
      <c r="C1043" s="94"/>
    </row>
    <row r="1044" customHeight="1" spans="1:3">
      <c r="A1044" s="77">
        <v>2150209</v>
      </c>
      <c r="B1044" s="77" t="s">
        <v>857</v>
      </c>
      <c r="C1044" s="94"/>
    </row>
    <row r="1045" customHeight="1" spans="1:3">
      <c r="A1045" s="77">
        <v>2150210</v>
      </c>
      <c r="B1045" s="77" t="s">
        <v>858</v>
      </c>
      <c r="C1045" s="94"/>
    </row>
    <row r="1046" customHeight="1" spans="1:3">
      <c r="A1046" s="77">
        <v>2150212</v>
      </c>
      <c r="B1046" s="77" t="s">
        <v>859</v>
      </c>
      <c r="C1046" s="94"/>
    </row>
    <row r="1047" customHeight="1" spans="1:3">
      <c r="A1047" s="77">
        <v>2150213</v>
      </c>
      <c r="B1047" s="77" t="s">
        <v>860</v>
      </c>
      <c r="C1047" s="94"/>
    </row>
    <row r="1048" customHeight="1" spans="1:3">
      <c r="A1048" s="77">
        <v>2150214</v>
      </c>
      <c r="B1048" s="77" t="s">
        <v>861</v>
      </c>
      <c r="C1048" s="94"/>
    </row>
    <row r="1049" customHeight="1" spans="1:3">
      <c r="A1049" s="77">
        <v>2150215</v>
      </c>
      <c r="B1049" s="77" t="s">
        <v>862</v>
      </c>
      <c r="C1049" s="94"/>
    </row>
    <row r="1050" customHeight="1" spans="1:3">
      <c r="A1050" s="77">
        <v>2150299</v>
      </c>
      <c r="B1050" s="77" t="s">
        <v>863</v>
      </c>
      <c r="C1050" s="94">
        <v>455</v>
      </c>
    </row>
    <row r="1051" customHeight="1" spans="1:3">
      <c r="A1051" s="77">
        <v>21503</v>
      </c>
      <c r="B1051" s="155" t="s">
        <v>864</v>
      </c>
      <c r="C1051" s="94">
        <f>SUM(C1052:C1055)</f>
        <v>0</v>
      </c>
    </row>
    <row r="1052" customHeight="1" spans="1:3">
      <c r="A1052" s="77">
        <v>2150301</v>
      </c>
      <c r="B1052" s="77" t="s">
        <v>81</v>
      </c>
      <c r="C1052" s="94"/>
    </row>
    <row r="1053" customHeight="1" spans="1:3">
      <c r="A1053" s="77">
        <v>2150302</v>
      </c>
      <c r="B1053" s="77" t="s">
        <v>82</v>
      </c>
      <c r="C1053" s="94"/>
    </row>
    <row r="1054" customHeight="1" spans="1:3">
      <c r="A1054" s="77">
        <v>2150303</v>
      </c>
      <c r="B1054" s="77" t="s">
        <v>83</v>
      </c>
      <c r="C1054" s="94"/>
    </row>
    <row r="1055" customHeight="1" spans="1:3">
      <c r="A1055" s="77">
        <v>2150399</v>
      </c>
      <c r="B1055" s="77" t="s">
        <v>865</v>
      </c>
      <c r="C1055" s="94"/>
    </row>
    <row r="1056" customHeight="1" spans="1:3">
      <c r="A1056" s="77">
        <v>21505</v>
      </c>
      <c r="B1056" s="155" t="s">
        <v>866</v>
      </c>
      <c r="C1056" s="94">
        <f>SUM(C1057:C1066)</f>
        <v>205</v>
      </c>
    </row>
    <row r="1057" customHeight="1" spans="1:3">
      <c r="A1057" s="77">
        <v>2150501</v>
      </c>
      <c r="B1057" s="77" t="s">
        <v>81</v>
      </c>
      <c r="C1057" s="94">
        <v>68</v>
      </c>
    </row>
    <row r="1058" customHeight="1" spans="1:3">
      <c r="A1058" s="77">
        <v>2150502</v>
      </c>
      <c r="B1058" s="77" t="s">
        <v>82</v>
      </c>
      <c r="C1058" s="94"/>
    </row>
    <row r="1059" customHeight="1" spans="1:3">
      <c r="A1059" s="77">
        <v>2150503</v>
      </c>
      <c r="B1059" s="77" t="s">
        <v>83</v>
      </c>
      <c r="C1059" s="94"/>
    </row>
    <row r="1060" customHeight="1" spans="1:3">
      <c r="A1060" s="77">
        <v>2150505</v>
      </c>
      <c r="B1060" s="77" t="s">
        <v>867</v>
      </c>
      <c r="C1060" s="94"/>
    </row>
    <row r="1061" customHeight="1" spans="1:3">
      <c r="A1061" s="77">
        <v>2150507</v>
      </c>
      <c r="B1061" s="77" t="s">
        <v>868</v>
      </c>
      <c r="C1061" s="94"/>
    </row>
    <row r="1062" customHeight="1" spans="1:3">
      <c r="A1062" s="77">
        <v>2150508</v>
      </c>
      <c r="B1062" s="77" t="s">
        <v>869</v>
      </c>
      <c r="C1062" s="94"/>
    </row>
    <row r="1063" customHeight="1" spans="1:3">
      <c r="A1063" s="77">
        <v>2150516</v>
      </c>
      <c r="B1063" s="77" t="s">
        <v>870</v>
      </c>
      <c r="C1063" s="94"/>
    </row>
    <row r="1064" customHeight="1" spans="1:3">
      <c r="A1064" s="77">
        <v>2150517</v>
      </c>
      <c r="B1064" s="77" t="s">
        <v>871</v>
      </c>
      <c r="C1064" s="94"/>
    </row>
    <row r="1065" customHeight="1" spans="1:3">
      <c r="A1065" s="77">
        <v>2150550</v>
      </c>
      <c r="B1065" s="77" t="s">
        <v>90</v>
      </c>
      <c r="C1065" s="94">
        <v>137</v>
      </c>
    </row>
    <row r="1066" customHeight="1" spans="1:3">
      <c r="A1066" s="77">
        <v>2150599</v>
      </c>
      <c r="B1066" s="77" t="s">
        <v>872</v>
      </c>
      <c r="C1066" s="94"/>
    </row>
    <row r="1067" customHeight="1" spans="1:3">
      <c r="A1067" s="77">
        <v>21507</v>
      </c>
      <c r="B1067" s="155" t="s">
        <v>873</v>
      </c>
      <c r="C1067" s="94">
        <f>SUM(C1068:C1073)</f>
        <v>0</v>
      </c>
    </row>
    <row r="1068" customHeight="1" spans="1:3">
      <c r="A1068" s="77">
        <v>2150701</v>
      </c>
      <c r="B1068" s="77" t="s">
        <v>81</v>
      </c>
      <c r="C1068" s="94"/>
    </row>
    <row r="1069" customHeight="1" spans="1:3">
      <c r="A1069" s="77">
        <v>2150702</v>
      </c>
      <c r="B1069" s="77" t="s">
        <v>82</v>
      </c>
      <c r="C1069" s="94"/>
    </row>
    <row r="1070" customHeight="1" spans="1:3">
      <c r="A1070" s="77">
        <v>2150703</v>
      </c>
      <c r="B1070" s="77" t="s">
        <v>83</v>
      </c>
      <c r="C1070" s="94"/>
    </row>
    <row r="1071" customHeight="1" spans="1:3">
      <c r="A1071" s="77">
        <v>2150704</v>
      </c>
      <c r="B1071" s="77" t="s">
        <v>874</v>
      </c>
      <c r="C1071" s="94"/>
    </row>
    <row r="1072" customHeight="1" spans="1:3">
      <c r="A1072" s="77">
        <v>2150705</v>
      </c>
      <c r="B1072" s="77" t="s">
        <v>875</v>
      </c>
      <c r="C1072" s="94"/>
    </row>
    <row r="1073" customHeight="1" spans="1:3">
      <c r="A1073" s="77">
        <v>2150799</v>
      </c>
      <c r="B1073" s="77" t="s">
        <v>876</v>
      </c>
      <c r="C1073" s="94"/>
    </row>
    <row r="1074" customHeight="1" spans="1:3">
      <c r="A1074" s="77">
        <v>21508</v>
      </c>
      <c r="B1074" s="155" t="s">
        <v>877</v>
      </c>
      <c r="C1074" s="94">
        <f>SUM(C1075:C1081)</f>
        <v>295</v>
      </c>
    </row>
    <row r="1075" customHeight="1" spans="1:3">
      <c r="A1075" s="77">
        <v>2150801</v>
      </c>
      <c r="B1075" s="77" t="s">
        <v>81</v>
      </c>
      <c r="C1075" s="94"/>
    </row>
    <row r="1076" customHeight="1" spans="1:3">
      <c r="A1076" s="77">
        <v>2150802</v>
      </c>
      <c r="B1076" s="77" t="s">
        <v>82</v>
      </c>
      <c r="C1076" s="94"/>
    </row>
    <row r="1077" customHeight="1" spans="1:3">
      <c r="A1077" s="77">
        <v>2150803</v>
      </c>
      <c r="B1077" s="77" t="s">
        <v>83</v>
      </c>
      <c r="C1077" s="94">
        <v>207</v>
      </c>
    </row>
    <row r="1078" customHeight="1" spans="1:3">
      <c r="A1078" s="77">
        <v>2150804</v>
      </c>
      <c r="B1078" s="77" t="s">
        <v>878</v>
      </c>
      <c r="C1078" s="94"/>
    </row>
    <row r="1079" customHeight="1" spans="1:3">
      <c r="A1079" s="77">
        <v>2150805</v>
      </c>
      <c r="B1079" s="77" t="s">
        <v>879</v>
      </c>
      <c r="C1079" s="94"/>
    </row>
    <row r="1080" customHeight="1" spans="1:3">
      <c r="A1080" s="77">
        <v>2150806</v>
      </c>
      <c r="B1080" s="77" t="s">
        <v>880</v>
      </c>
      <c r="C1080" s="94"/>
    </row>
    <row r="1081" customHeight="1" spans="1:3">
      <c r="A1081" s="77">
        <v>2150899</v>
      </c>
      <c r="B1081" s="77" t="s">
        <v>881</v>
      </c>
      <c r="C1081" s="94">
        <v>88</v>
      </c>
    </row>
    <row r="1082" customHeight="1" spans="1:3">
      <c r="A1082" s="77">
        <v>21599</v>
      </c>
      <c r="B1082" s="155" t="s">
        <v>882</v>
      </c>
      <c r="C1082" s="94">
        <f>SUM(C1083:C1087)</f>
        <v>0</v>
      </c>
    </row>
    <row r="1083" customHeight="1" spans="1:3">
      <c r="A1083" s="77">
        <v>2159901</v>
      </c>
      <c r="B1083" s="77" t="s">
        <v>883</v>
      </c>
      <c r="C1083" s="94"/>
    </row>
    <row r="1084" customHeight="1" spans="1:3">
      <c r="A1084" s="77">
        <v>2159904</v>
      </c>
      <c r="B1084" s="77" t="s">
        <v>884</v>
      </c>
      <c r="C1084" s="94"/>
    </row>
    <row r="1085" customHeight="1" spans="1:3">
      <c r="A1085" s="77">
        <v>2159905</v>
      </c>
      <c r="B1085" s="77" t="s">
        <v>885</v>
      </c>
      <c r="C1085" s="94"/>
    </row>
    <row r="1086" customHeight="1" spans="1:3">
      <c r="A1086" s="77">
        <v>2159906</v>
      </c>
      <c r="B1086" s="77" t="s">
        <v>886</v>
      </c>
      <c r="C1086" s="94"/>
    </row>
    <row r="1087" customHeight="1" spans="1:3">
      <c r="A1087" s="77">
        <v>2159999</v>
      </c>
      <c r="B1087" s="77" t="s">
        <v>887</v>
      </c>
      <c r="C1087" s="94"/>
    </row>
    <row r="1088" customHeight="1" spans="1:3">
      <c r="A1088" s="77">
        <v>216</v>
      </c>
      <c r="B1088" s="155" t="s">
        <v>888</v>
      </c>
      <c r="C1088" s="94">
        <f>SUM(C1089,C1099,C1105)</f>
        <v>423</v>
      </c>
    </row>
    <row r="1089" customHeight="1" spans="1:3">
      <c r="A1089" s="77">
        <v>21602</v>
      </c>
      <c r="B1089" s="155" t="s">
        <v>889</v>
      </c>
      <c r="C1089" s="94">
        <f>SUM(C1090:C1098)</f>
        <v>0</v>
      </c>
    </row>
    <row r="1090" customHeight="1" spans="1:3">
      <c r="A1090" s="77">
        <v>2160201</v>
      </c>
      <c r="B1090" s="77" t="s">
        <v>81</v>
      </c>
      <c r="C1090" s="94"/>
    </row>
    <row r="1091" customHeight="1" spans="1:3">
      <c r="A1091" s="77">
        <v>2160202</v>
      </c>
      <c r="B1091" s="77" t="s">
        <v>82</v>
      </c>
      <c r="C1091" s="94"/>
    </row>
    <row r="1092" customHeight="1" spans="1:3">
      <c r="A1092" s="77">
        <v>2160203</v>
      </c>
      <c r="B1092" s="77" t="s">
        <v>83</v>
      </c>
      <c r="C1092" s="94"/>
    </row>
    <row r="1093" customHeight="1" spans="1:3">
      <c r="A1093" s="77">
        <v>2160216</v>
      </c>
      <c r="B1093" s="77" t="s">
        <v>890</v>
      </c>
      <c r="C1093" s="94"/>
    </row>
    <row r="1094" customHeight="1" spans="1:3">
      <c r="A1094" s="77">
        <v>2160217</v>
      </c>
      <c r="B1094" s="77" t="s">
        <v>891</v>
      </c>
      <c r="C1094" s="94"/>
    </row>
    <row r="1095" customHeight="1" spans="1:3">
      <c r="A1095" s="77">
        <v>2160218</v>
      </c>
      <c r="B1095" s="77" t="s">
        <v>892</v>
      </c>
      <c r="C1095" s="94"/>
    </row>
    <row r="1096" customHeight="1" spans="1:3">
      <c r="A1096" s="77">
        <v>2160219</v>
      </c>
      <c r="B1096" s="77" t="s">
        <v>893</v>
      </c>
      <c r="C1096" s="94"/>
    </row>
    <row r="1097" customHeight="1" spans="1:3">
      <c r="A1097" s="77">
        <v>2160250</v>
      </c>
      <c r="B1097" s="77" t="s">
        <v>90</v>
      </c>
      <c r="C1097" s="94"/>
    </row>
    <row r="1098" customHeight="1" spans="1:3">
      <c r="A1098" s="77">
        <v>2160299</v>
      </c>
      <c r="B1098" s="77" t="s">
        <v>894</v>
      </c>
      <c r="C1098" s="94"/>
    </row>
    <row r="1099" customHeight="1" spans="1:3">
      <c r="A1099" s="77">
        <v>21606</v>
      </c>
      <c r="B1099" s="155" t="s">
        <v>895</v>
      </c>
      <c r="C1099" s="94">
        <f>SUM(C1100:C1104)</f>
        <v>423</v>
      </c>
    </row>
    <row r="1100" customHeight="1" spans="1:3">
      <c r="A1100" s="77">
        <v>2160601</v>
      </c>
      <c r="B1100" s="77" t="s">
        <v>81</v>
      </c>
      <c r="C1100" s="94"/>
    </row>
    <row r="1101" customHeight="1" spans="1:3">
      <c r="A1101" s="77">
        <v>2160602</v>
      </c>
      <c r="B1101" s="77" t="s">
        <v>82</v>
      </c>
      <c r="C1101" s="94"/>
    </row>
    <row r="1102" customHeight="1" spans="1:3">
      <c r="A1102" s="77">
        <v>2160603</v>
      </c>
      <c r="B1102" s="77" t="s">
        <v>83</v>
      </c>
      <c r="C1102" s="94"/>
    </row>
    <row r="1103" customHeight="1" spans="1:3">
      <c r="A1103" s="77">
        <v>2160607</v>
      </c>
      <c r="B1103" s="77" t="s">
        <v>896</v>
      </c>
      <c r="C1103" s="94"/>
    </row>
    <row r="1104" customHeight="1" spans="1:3">
      <c r="A1104" s="77">
        <v>2160699</v>
      </c>
      <c r="B1104" s="77" t="s">
        <v>897</v>
      </c>
      <c r="C1104" s="94">
        <v>423</v>
      </c>
    </row>
    <row r="1105" customHeight="1" spans="1:3">
      <c r="A1105" s="77">
        <v>21699</v>
      </c>
      <c r="B1105" s="155" t="s">
        <v>898</v>
      </c>
      <c r="C1105" s="94">
        <f>SUM(C1106:C1107)</f>
        <v>0</v>
      </c>
    </row>
    <row r="1106" customHeight="1" spans="1:3">
      <c r="A1106" s="77">
        <v>2169901</v>
      </c>
      <c r="B1106" s="77" t="s">
        <v>899</v>
      </c>
      <c r="C1106" s="94"/>
    </row>
    <row r="1107" customHeight="1" spans="1:3">
      <c r="A1107" s="77">
        <v>2169999</v>
      </c>
      <c r="B1107" s="77" t="s">
        <v>900</v>
      </c>
      <c r="C1107" s="94"/>
    </row>
    <row r="1108" customHeight="1" spans="1:3">
      <c r="A1108" s="77">
        <v>217</v>
      </c>
      <c r="B1108" s="155" t="s">
        <v>901</v>
      </c>
      <c r="C1108" s="94">
        <f>SUM(C1109,C1116,C1126,C1132,C1135)</f>
        <v>2797</v>
      </c>
    </row>
    <row r="1109" customHeight="1" spans="1:3">
      <c r="A1109" s="77">
        <v>21701</v>
      </c>
      <c r="B1109" s="155" t="s">
        <v>902</v>
      </c>
      <c r="C1109" s="94">
        <f>SUM(C1110:C1115)</f>
        <v>0</v>
      </c>
    </row>
    <row r="1110" customHeight="1" spans="1:3">
      <c r="A1110" s="77">
        <v>2170101</v>
      </c>
      <c r="B1110" s="77" t="s">
        <v>81</v>
      </c>
      <c r="C1110" s="94"/>
    </row>
    <row r="1111" customHeight="1" spans="1:3">
      <c r="A1111" s="77">
        <v>2170102</v>
      </c>
      <c r="B1111" s="77" t="s">
        <v>82</v>
      </c>
      <c r="C1111" s="94"/>
    </row>
    <row r="1112" customHeight="1" spans="1:3">
      <c r="A1112" s="77">
        <v>2170103</v>
      </c>
      <c r="B1112" s="77" t="s">
        <v>83</v>
      </c>
      <c r="C1112" s="94"/>
    </row>
    <row r="1113" customHeight="1" spans="1:3">
      <c r="A1113" s="77">
        <v>2170104</v>
      </c>
      <c r="B1113" s="77" t="s">
        <v>903</v>
      </c>
      <c r="C1113" s="94"/>
    </row>
    <row r="1114" customHeight="1" spans="1:3">
      <c r="A1114" s="77">
        <v>2170150</v>
      </c>
      <c r="B1114" s="77" t="s">
        <v>90</v>
      </c>
      <c r="C1114" s="94"/>
    </row>
    <row r="1115" customHeight="1" spans="1:3">
      <c r="A1115" s="77">
        <v>2170199</v>
      </c>
      <c r="B1115" s="77" t="s">
        <v>904</v>
      </c>
      <c r="C1115" s="94"/>
    </row>
    <row r="1116" customHeight="1" spans="1:3">
      <c r="A1116" s="77">
        <v>21702</v>
      </c>
      <c r="B1116" s="155" t="s">
        <v>905</v>
      </c>
      <c r="C1116" s="94">
        <f>SUM(C1117:C1125)</f>
        <v>0</v>
      </c>
    </row>
    <row r="1117" customHeight="1" spans="1:3">
      <c r="A1117" s="77">
        <v>2170201</v>
      </c>
      <c r="B1117" s="77" t="s">
        <v>906</v>
      </c>
      <c r="C1117" s="94"/>
    </row>
    <row r="1118" customHeight="1" spans="1:3">
      <c r="A1118" s="77">
        <v>2170202</v>
      </c>
      <c r="B1118" s="77" t="s">
        <v>907</v>
      </c>
      <c r="C1118" s="94"/>
    </row>
    <row r="1119" customHeight="1" spans="1:3">
      <c r="A1119" s="77">
        <v>2170203</v>
      </c>
      <c r="B1119" s="77" t="s">
        <v>908</v>
      </c>
      <c r="C1119" s="94"/>
    </row>
    <row r="1120" customHeight="1" spans="1:3">
      <c r="A1120" s="77">
        <v>2170204</v>
      </c>
      <c r="B1120" s="77" t="s">
        <v>909</v>
      </c>
      <c r="C1120" s="94"/>
    </row>
    <row r="1121" customHeight="1" spans="1:3">
      <c r="A1121" s="77">
        <v>2170205</v>
      </c>
      <c r="B1121" s="77" t="s">
        <v>910</v>
      </c>
      <c r="C1121" s="94"/>
    </row>
    <row r="1122" customHeight="1" spans="1:3">
      <c r="A1122" s="77">
        <v>2170206</v>
      </c>
      <c r="B1122" s="77" t="s">
        <v>911</v>
      </c>
      <c r="C1122" s="94"/>
    </row>
    <row r="1123" customHeight="1" spans="1:3">
      <c r="A1123" s="77">
        <v>2170207</v>
      </c>
      <c r="B1123" s="77" t="s">
        <v>912</v>
      </c>
      <c r="C1123" s="94"/>
    </row>
    <row r="1124" customHeight="1" spans="1:3">
      <c r="A1124" s="77">
        <v>2170208</v>
      </c>
      <c r="B1124" s="77" t="s">
        <v>913</v>
      </c>
      <c r="C1124" s="94"/>
    </row>
    <row r="1125" customHeight="1" spans="1:3">
      <c r="A1125" s="77">
        <v>2170299</v>
      </c>
      <c r="B1125" s="77" t="s">
        <v>914</v>
      </c>
      <c r="C1125" s="94"/>
    </row>
    <row r="1126" customHeight="1" spans="1:3">
      <c r="A1126" s="77">
        <v>21703</v>
      </c>
      <c r="B1126" s="155" t="s">
        <v>915</v>
      </c>
      <c r="C1126" s="94">
        <f>SUM(C1127:C1131)</f>
        <v>2797</v>
      </c>
    </row>
    <row r="1127" customHeight="1" spans="1:3">
      <c r="A1127" s="77">
        <v>2170301</v>
      </c>
      <c r="B1127" s="77" t="s">
        <v>916</v>
      </c>
      <c r="C1127" s="94"/>
    </row>
    <row r="1128" customHeight="1" spans="1:3">
      <c r="A1128" s="77">
        <v>2170302</v>
      </c>
      <c r="B1128" s="77" t="s">
        <v>917</v>
      </c>
      <c r="C1128" s="94">
        <v>2797</v>
      </c>
    </row>
    <row r="1129" customHeight="1" spans="1:3">
      <c r="A1129" s="77">
        <v>2170303</v>
      </c>
      <c r="B1129" s="77" t="s">
        <v>918</v>
      </c>
      <c r="C1129" s="94"/>
    </row>
    <row r="1130" customHeight="1" spans="1:3">
      <c r="A1130" s="77">
        <v>2170304</v>
      </c>
      <c r="B1130" s="77" t="s">
        <v>919</v>
      </c>
      <c r="C1130" s="94"/>
    </row>
    <row r="1131" customHeight="1" spans="1:3">
      <c r="A1131" s="77">
        <v>2170399</v>
      </c>
      <c r="B1131" s="77" t="s">
        <v>920</v>
      </c>
      <c r="C1131" s="94"/>
    </row>
    <row r="1132" customHeight="1" spans="1:3">
      <c r="A1132" s="77">
        <v>21704</v>
      </c>
      <c r="B1132" s="155" t="s">
        <v>921</v>
      </c>
      <c r="C1132" s="94">
        <f>SUM(C1133:C1134)</f>
        <v>0</v>
      </c>
    </row>
    <row r="1133" customHeight="1" spans="1:3">
      <c r="A1133" s="77">
        <v>2170401</v>
      </c>
      <c r="B1133" s="77" t="s">
        <v>922</v>
      </c>
      <c r="C1133" s="94"/>
    </row>
    <row r="1134" customHeight="1" spans="1:3">
      <c r="A1134" s="77">
        <v>2170499</v>
      </c>
      <c r="B1134" s="77" t="s">
        <v>923</v>
      </c>
      <c r="C1134" s="94"/>
    </row>
    <row r="1135" customHeight="1" spans="1:3">
      <c r="A1135" s="77">
        <v>21799</v>
      </c>
      <c r="B1135" s="155" t="s">
        <v>924</v>
      </c>
      <c r="C1135" s="94">
        <f>SUM(C1136:C1137)</f>
        <v>0</v>
      </c>
    </row>
    <row r="1136" customHeight="1" spans="1:3">
      <c r="A1136" s="77">
        <v>2179902</v>
      </c>
      <c r="B1136" s="77" t="s">
        <v>925</v>
      </c>
      <c r="C1136" s="94"/>
    </row>
    <row r="1137" customHeight="1" spans="1:3">
      <c r="A1137" s="77">
        <v>2179999</v>
      </c>
      <c r="B1137" s="77" t="s">
        <v>926</v>
      </c>
      <c r="C1137" s="94"/>
    </row>
    <row r="1138" customHeight="1" spans="1:3">
      <c r="A1138" s="77">
        <v>219</v>
      </c>
      <c r="B1138" s="155" t="s">
        <v>927</v>
      </c>
      <c r="C1138" s="94">
        <f>SUM(C1139:C1147)</f>
        <v>0</v>
      </c>
    </row>
    <row r="1139" customHeight="1" spans="1:3">
      <c r="A1139" s="77">
        <v>21901</v>
      </c>
      <c r="B1139" s="155" t="s">
        <v>928</v>
      </c>
      <c r="C1139" s="94"/>
    </row>
    <row r="1140" customHeight="1" spans="1:3">
      <c r="A1140" s="77">
        <v>21902</v>
      </c>
      <c r="B1140" s="155" t="s">
        <v>929</v>
      </c>
      <c r="C1140" s="94"/>
    </row>
    <row r="1141" customHeight="1" spans="1:3">
      <c r="A1141" s="77">
        <v>21903</v>
      </c>
      <c r="B1141" s="155" t="s">
        <v>930</v>
      </c>
      <c r="C1141" s="94"/>
    </row>
    <row r="1142" customHeight="1" spans="1:3">
      <c r="A1142" s="77">
        <v>21904</v>
      </c>
      <c r="B1142" s="155" t="s">
        <v>931</v>
      </c>
      <c r="C1142" s="94"/>
    </row>
    <row r="1143" customHeight="1" spans="1:3">
      <c r="A1143" s="77">
        <v>21905</v>
      </c>
      <c r="B1143" s="155" t="s">
        <v>932</v>
      </c>
      <c r="C1143" s="94"/>
    </row>
    <row r="1144" customHeight="1" spans="1:3">
      <c r="A1144" s="77">
        <v>21906</v>
      </c>
      <c r="B1144" s="155" t="s">
        <v>713</v>
      </c>
      <c r="C1144" s="94"/>
    </row>
    <row r="1145" customHeight="1" spans="1:3">
      <c r="A1145" s="77">
        <v>21907</v>
      </c>
      <c r="B1145" s="155" t="s">
        <v>933</v>
      </c>
      <c r="C1145" s="94"/>
    </row>
    <row r="1146" customHeight="1" spans="1:3">
      <c r="A1146" s="77">
        <v>21908</v>
      </c>
      <c r="B1146" s="155" t="s">
        <v>934</v>
      </c>
      <c r="C1146" s="94"/>
    </row>
    <row r="1147" customHeight="1" spans="1:3">
      <c r="A1147" s="77">
        <v>21999</v>
      </c>
      <c r="B1147" s="155" t="s">
        <v>935</v>
      </c>
      <c r="C1147" s="94"/>
    </row>
    <row r="1148" customHeight="1" spans="1:3">
      <c r="A1148" s="77">
        <v>220</v>
      </c>
      <c r="B1148" s="155" t="s">
        <v>936</v>
      </c>
      <c r="C1148" s="94">
        <f>SUM(C1149,C1176,C1191)</f>
        <v>183</v>
      </c>
    </row>
    <row r="1149" customHeight="1" spans="1:3">
      <c r="A1149" s="77">
        <v>22001</v>
      </c>
      <c r="B1149" s="155" t="s">
        <v>937</v>
      </c>
      <c r="C1149" s="94">
        <f>SUM(C1150:C1175)</f>
        <v>183</v>
      </c>
    </row>
    <row r="1150" customHeight="1" spans="1:3">
      <c r="A1150" s="77">
        <v>2200101</v>
      </c>
      <c r="B1150" s="77" t="s">
        <v>81</v>
      </c>
      <c r="C1150" s="94">
        <v>138</v>
      </c>
    </row>
    <row r="1151" customHeight="1" spans="1:3">
      <c r="A1151" s="77">
        <v>2200102</v>
      </c>
      <c r="B1151" s="77" t="s">
        <v>82</v>
      </c>
      <c r="C1151" s="94">
        <v>5</v>
      </c>
    </row>
    <row r="1152" customHeight="1" spans="1:3">
      <c r="A1152" s="77">
        <v>2200103</v>
      </c>
      <c r="B1152" s="77" t="s">
        <v>83</v>
      </c>
      <c r="C1152" s="94"/>
    </row>
    <row r="1153" customHeight="1" spans="1:3">
      <c r="A1153" s="77">
        <v>2200104</v>
      </c>
      <c r="B1153" s="77" t="s">
        <v>938</v>
      </c>
      <c r="C1153" s="94"/>
    </row>
    <row r="1154" customHeight="1" spans="1:3">
      <c r="A1154" s="77">
        <v>2200106</v>
      </c>
      <c r="B1154" s="77" t="s">
        <v>939</v>
      </c>
      <c r="C1154" s="94"/>
    </row>
    <row r="1155" customHeight="1" spans="1:3">
      <c r="A1155" s="77">
        <v>2200107</v>
      </c>
      <c r="B1155" s="77" t="s">
        <v>940</v>
      </c>
      <c r="C1155" s="94"/>
    </row>
    <row r="1156" customHeight="1" spans="1:3">
      <c r="A1156" s="77">
        <v>2200108</v>
      </c>
      <c r="B1156" s="77" t="s">
        <v>941</v>
      </c>
      <c r="C1156" s="94"/>
    </row>
    <row r="1157" customHeight="1" spans="1:3">
      <c r="A1157" s="77">
        <v>2200109</v>
      </c>
      <c r="B1157" s="77" t="s">
        <v>942</v>
      </c>
      <c r="C1157" s="94"/>
    </row>
    <row r="1158" customHeight="1" spans="1:3">
      <c r="A1158" s="77">
        <v>2200112</v>
      </c>
      <c r="B1158" s="77" t="s">
        <v>943</v>
      </c>
      <c r="C1158" s="94"/>
    </row>
    <row r="1159" customHeight="1" spans="1:3">
      <c r="A1159" s="77">
        <v>2200113</v>
      </c>
      <c r="B1159" s="77" t="s">
        <v>944</v>
      </c>
      <c r="C1159" s="94"/>
    </row>
    <row r="1160" customHeight="1" spans="1:3">
      <c r="A1160" s="77">
        <v>2200114</v>
      </c>
      <c r="B1160" s="77" t="s">
        <v>945</v>
      </c>
      <c r="C1160" s="94"/>
    </row>
    <row r="1161" customHeight="1" spans="1:3">
      <c r="A1161" s="77">
        <v>2200115</v>
      </c>
      <c r="B1161" s="77" t="s">
        <v>946</v>
      </c>
      <c r="C1161" s="94"/>
    </row>
    <row r="1162" customHeight="1" spans="1:3">
      <c r="A1162" s="77">
        <v>2200116</v>
      </c>
      <c r="B1162" s="77" t="s">
        <v>947</v>
      </c>
      <c r="C1162" s="94"/>
    </row>
    <row r="1163" customHeight="1" spans="1:3">
      <c r="A1163" s="77">
        <v>2200119</v>
      </c>
      <c r="B1163" s="77" t="s">
        <v>948</v>
      </c>
      <c r="C1163" s="94"/>
    </row>
    <row r="1164" customHeight="1" spans="1:3">
      <c r="A1164" s="77">
        <v>2200120</v>
      </c>
      <c r="B1164" s="77" t="s">
        <v>949</v>
      </c>
      <c r="C1164" s="94"/>
    </row>
    <row r="1165" customHeight="1" spans="1:3">
      <c r="A1165" s="77">
        <v>2200121</v>
      </c>
      <c r="B1165" s="77" t="s">
        <v>950</v>
      </c>
      <c r="C1165" s="94"/>
    </row>
    <row r="1166" customHeight="1" spans="1:3">
      <c r="A1166" s="77">
        <v>2200122</v>
      </c>
      <c r="B1166" s="77" t="s">
        <v>951</v>
      </c>
      <c r="C1166" s="94"/>
    </row>
    <row r="1167" customHeight="1" spans="1:3">
      <c r="A1167" s="77">
        <v>2200123</v>
      </c>
      <c r="B1167" s="77" t="s">
        <v>952</v>
      </c>
      <c r="C1167" s="94"/>
    </row>
    <row r="1168" customHeight="1" spans="1:3">
      <c r="A1168" s="77">
        <v>2200124</v>
      </c>
      <c r="B1168" s="77" t="s">
        <v>953</v>
      </c>
      <c r="C1168" s="94"/>
    </row>
    <row r="1169" customHeight="1" spans="1:3">
      <c r="A1169" s="77">
        <v>2200125</v>
      </c>
      <c r="B1169" s="77" t="s">
        <v>954</v>
      </c>
      <c r="C1169" s="94"/>
    </row>
    <row r="1170" customHeight="1" spans="1:3">
      <c r="A1170" s="77">
        <v>2200126</v>
      </c>
      <c r="B1170" s="77" t="s">
        <v>955</v>
      </c>
      <c r="C1170" s="94"/>
    </row>
    <row r="1171" customHeight="1" spans="1:3">
      <c r="A1171" s="77">
        <v>2200127</v>
      </c>
      <c r="B1171" s="77" t="s">
        <v>956</v>
      </c>
      <c r="C1171" s="94"/>
    </row>
    <row r="1172" customHeight="1" spans="1:3">
      <c r="A1172" s="77">
        <v>2200128</v>
      </c>
      <c r="B1172" s="77" t="s">
        <v>957</v>
      </c>
      <c r="C1172" s="94"/>
    </row>
    <row r="1173" customHeight="1" spans="1:3">
      <c r="A1173" s="77">
        <v>2200129</v>
      </c>
      <c r="B1173" s="77" t="s">
        <v>958</v>
      </c>
      <c r="C1173" s="94"/>
    </row>
    <row r="1174" customHeight="1" spans="1:3">
      <c r="A1174" s="77">
        <v>2200150</v>
      </c>
      <c r="B1174" s="77" t="s">
        <v>90</v>
      </c>
      <c r="C1174" s="94"/>
    </row>
    <row r="1175" customHeight="1" spans="1:3">
      <c r="A1175" s="77">
        <v>2200199</v>
      </c>
      <c r="B1175" s="77" t="s">
        <v>959</v>
      </c>
      <c r="C1175" s="94">
        <v>40</v>
      </c>
    </row>
    <row r="1176" customHeight="1" spans="1:3">
      <c r="A1176" s="77">
        <v>22005</v>
      </c>
      <c r="B1176" s="155" t="s">
        <v>960</v>
      </c>
      <c r="C1176" s="94">
        <f>SUM(C1177:C1190)</f>
        <v>0</v>
      </c>
    </row>
    <row r="1177" customHeight="1" spans="1:3">
      <c r="A1177" s="77">
        <v>2200501</v>
      </c>
      <c r="B1177" s="77" t="s">
        <v>81</v>
      </c>
      <c r="C1177" s="94"/>
    </row>
    <row r="1178" customHeight="1" spans="1:3">
      <c r="A1178" s="77">
        <v>2200502</v>
      </c>
      <c r="B1178" s="77" t="s">
        <v>82</v>
      </c>
      <c r="C1178" s="94"/>
    </row>
    <row r="1179" customHeight="1" spans="1:3">
      <c r="A1179" s="77">
        <v>2200503</v>
      </c>
      <c r="B1179" s="77" t="s">
        <v>83</v>
      </c>
      <c r="C1179" s="94"/>
    </row>
    <row r="1180" customHeight="1" spans="1:3">
      <c r="A1180" s="77">
        <v>2200504</v>
      </c>
      <c r="B1180" s="77" t="s">
        <v>961</v>
      </c>
      <c r="C1180" s="94"/>
    </row>
    <row r="1181" customHeight="1" spans="1:3">
      <c r="A1181" s="77">
        <v>2200506</v>
      </c>
      <c r="B1181" s="77" t="s">
        <v>962</v>
      </c>
      <c r="C1181" s="94"/>
    </row>
    <row r="1182" customHeight="1" spans="1:3">
      <c r="A1182" s="77">
        <v>2200507</v>
      </c>
      <c r="B1182" s="77" t="s">
        <v>963</v>
      </c>
      <c r="C1182" s="94"/>
    </row>
    <row r="1183" customHeight="1" spans="1:3">
      <c r="A1183" s="77">
        <v>2200508</v>
      </c>
      <c r="B1183" s="77" t="s">
        <v>964</v>
      </c>
      <c r="C1183" s="94"/>
    </row>
    <row r="1184" customHeight="1" spans="1:3">
      <c r="A1184" s="77">
        <v>2200509</v>
      </c>
      <c r="B1184" s="77" t="s">
        <v>965</v>
      </c>
      <c r="C1184" s="94"/>
    </row>
    <row r="1185" customHeight="1" spans="1:3">
      <c r="A1185" s="77">
        <v>2200510</v>
      </c>
      <c r="B1185" s="77" t="s">
        <v>966</v>
      </c>
      <c r="C1185" s="94"/>
    </row>
    <row r="1186" customHeight="1" spans="1:3">
      <c r="A1186" s="77">
        <v>2200511</v>
      </c>
      <c r="B1186" s="77" t="s">
        <v>967</v>
      </c>
      <c r="C1186" s="94"/>
    </row>
    <row r="1187" customHeight="1" spans="1:3">
      <c r="A1187" s="77">
        <v>2200512</v>
      </c>
      <c r="B1187" s="77" t="s">
        <v>968</v>
      </c>
      <c r="C1187" s="94"/>
    </row>
    <row r="1188" customHeight="1" spans="1:3">
      <c r="A1188" s="77">
        <v>2200513</v>
      </c>
      <c r="B1188" s="77" t="s">
        <v>969</v>
      </c>
      <c r="C1188" s="94"/>
    </row>
    <row r="1189" customHeight="1" spans="1:3">
      <c r="A1189" s="77">
        <v>2200514</v>
      </c>
      <c r="B1189" s="77" t="s">
        <v>970</v>
      </c>
      <c r="C1189" s="94"/>
    </row>
    <row r="1190" customHeight="1" spans="1:3">
      <c r="A1190" s="77">
        <v>2200599</v>
      </c>
      <c r="B1190" s="77" t="s">
        <v>971</v>
      </c>
      <c r="C1190" s="94"/>
    </row>
    <row r="1191" customHeight="1" spans="1:3">
      <c r="A1191" s="77">
        <v>22099</v>
      </c>
      <c r="B1191" s="155" t="s">
        <v>972</v>
      </c>
      <c r="C1191" s="94">
        <f>C1192</f>
        <v>0</v>
      </c>
    </row>
    <row r="1192" customHeight="1" spans="1:3">
      <c r="A1192" s="77">
        <v>2209999</v>
      </c>
      <c r="B1192" s="77" t="s">
        <v>973</v>
      </c>
      <c r="C1192" s="94"/>
    </row>
    <row r="1193" customHeight="1" spans="1:3">
      <c r="A1193" s="77">
        <v>221</v>
      </c>
      <c r="B1193" s="155" t="s">
        <v>974</v>
      </c>
      <c r="C1193" s="94">
        <f>SUM(C1194,C1206,C1210)</f>
        <v>20495</v>
      </c>
    </row>
    <row r="1194" customHeight="1" spans="1:3">
      <c r="A1194" s="77">
        <v>22101</v>
      </c>
      <c r="B1194" s="155" t="s">
        <v>975</v>
      </c>
      <c r="C1194" s="94">
        <f>SUM(C1195:C1205)</f>
        <v>8718</v>
      </c>
    </row>
    <row r="1195" customHeight="1" spans="1:3">
      <c r="A1195" s="77">
        <v>2210101</v>
      </c>
      <c r="B1195" s="77" t="s">
        <v>976</v>
      </c>
      <c r="C1195" s="94"/>
    </row>
    <row r="1196" customHeight="1" spans="1:3">
      <c r="A1196" s="77">
        <v>2210102</v>
      </c>
      <c r="B1196" s="77" t="s">
        <v>977</v>
      </c>
      <c r="C1196" s="94"/>
    </row>
    <row r="1197" customHeight="1" spans="1:3">
      <c r="A1197" s="77">
        <v>2210103</v>
      </c>
      <c r="B1197" s="77" t="s">
        <v>978</v>
      </c>
      <c r="C1197" s="94">
        <v>877</v>
      </c>
    </row>
    <row r="1198" customHeight="1" spans="1:3">
      <c r="A1198" s="77">
        <v>2210104</v>
      </c>
      <c r="B1198" s="77" t="s">
        <v>979</v>
      </c>
      <c r="C1198" s="94"/>
    </row>
    <row r="1199" customHeight="1" spans="1:3">
      <c r="A1199" s="77">
        <v>2210105</v>
      </c>
      <c r="B1199" s="77" t="s">
        <v>980</v>
      </c>
      <c r="C1199" s="94"/>
    </row>
    <row r="1200" customHeight="1" spans="1:3">
      <c r="A1200" s="77">
        <v>2210106</v>
      </c>
      <c r="B1200" s="77" t="s">
        <v>981</v>
      </c>
      <c r="C1200" s="94"/>
    </row>
    <row r="1201" customHeight="1" spans="1:3">
      <c r="A1201" s="77">
        <v>2210107</v>
      </c>
      <c r="B1201" s="77" t="s">
        <v>982</v>
      </c>
      <c r="C1201" s="94">
        <v>456</v>
      </c>
    </row>
    <row r="1202" customHeight="1" spans="1:3">
      <c r="A1202" s="77">
        <v>2210108</v>
      </c>
      <c r="B1202" s="77" t="s">
        <v>983</v>
      </c>
      <c r="C1202" s="94">
        <v>6753</v>
      </c>
    </row>
    <row r="1203" customHeight="1" spans="1:3">
      <c r="A1203" s="77">
        <v>2210109</v>
      </c>
      <c r="B1203" s="77" t="s">
        <v>984</v>
      </c>
      <c r="C1203" s="94"/>
    </row>
    <row r="1204" customHeight="1" spans="1:3">
      <c r="A1204" s="77">
        <v>2210110</v>
      </c>
      <c r="B1204" s="77" t="s">
        <v>985</v>
      </c>
      <c r="C1204" s="94">
        <v>502</v>
      </c>
    </row>
    <row r="1205" customHeight="1" spans="1:3">
      <c r="A1205" s="77">
        <v>2210199</v>
      </c>
      <c r="B1205" s="77" t="s">
        <v>986</v>
      </c>
      <c r="C1205" s="94">
        <v>130</v>
      </c>
    </row>
    <row r="1206" customHeight="1" spans="1:3">
      <c r="A1206" s="77">
        <v>22102</v>
      </c>
      <c r="B1206" s="155" t="s">
        <v>987</v>
      </c>
      <c r="C1206" s="94">
        <f>SUM(C1207:C1209)</f>
        <v>11777</v>
      </c>
    </row>
    <row r="1207" customHeight="1" spans="1:3">
      <c r="A1207" s="77">
        <v>2210201</v>
      </c>
      <c r="B1207" s="77" t="s">
        <v>988</v>
      </c>
      <c r="C1207" s="94">
        <v>11777</v>
      </c>
    </row>
    <row r="1208" customHeight="1" spans="1:3">
      <c r="A1208" s="77">
        <v>2210202</v>
      </c>
      <c r="B1208" s="77" t="s">
        <v>989</v>
      </c>
      <c r="C1208" s="94"/>
    </row>
    <row r="1209" customHeight="1" spans="1:3">
      <c r="A1209" s="77">
        <v>2210203</v>
      </c>
      <c r="B1209" s="77" t="s">
        <v>990</v>
      </c>
      <c r="C1209" s="94"/>
    </row>
    <row r="1210" customHeight="1" spans="1:3">
      <c r="A1210" s="77">
        <v>22103</v>
      </c>
      <c r="B1210" s="155" t="s">
        <v>991</v>
      </c>
      <c r="C1210" s="94">
        <f>SUM(C1211:C1213)</f>
        <v>0</v>
      </c>
    </row>
    <row r="1211" customHeight="1" spans="1:3">
      <c r="A1211" s="77">
        <v>2210301</v>
      </c>
      <c r="B1211" s="77" t="s">
        <v>992</v>
      </c>
      <c r="C1211" s="94"/>
    </row>
    <row r="1212" customHeight="1" spans="1:3">
      <c r="A1212" s="77">
        <v>2210302</v>
      </c>
      <c r="B1212" s="77" t="s">
        <v>993</v>
      </c>
      <c r="C1212" s="94"/>
    </row>
    <row r="1213" customHeight="1" spans="1:3">
      <c r="A1213" s="77">
        <v>2210399</v>
      </c>
      <c r="B1213" s="77" t="s">
        <v>994</v>
      </c>
      <c r="C1213" s="94"/>
    </row>
    <row r="1214" customHeight="1" spans="1:3">
      <c r="A1214" s="77">
        <v>222</v>
      </c>
      <c r="B1214" s="155" t="s">
        <v>995</v>
      </c>
      <c r="C1214" s="94">
        <f>SUM(C1215,C1233,C1240,C1246)</f>
        <v>0</v>
      </c>
    </row>
    <row r="1215" customHeight="1" spans="1:3">
      <c r="A1215" s="77">
        <v>22201</v>
      </c>
      <c r="B1215" s="155" t="s">
        <v>996</v>
      </c>
      <c r="C1215" s="94">
        <f>SUM(C1216:C1232)</f>
        <v>0</v>
      </c>
    </row>
    <row r="1216" customHeight="1" spans="1:3">
      <c r="A1216" s="77">
        <v>2220101</v>
      </c>
      <c r="B1216" s="77" t="s">
        <v>81</v>
      </c>
      <c r="C1216" s="94"/>
    </row>
    <row r="1217" customHeight="1" spans="1:3">
      <c r="A1217" s="77">
        <v>2220102</v>
      </c>
      <c r="B1217" s="77" t="s">
        <v>82</v>
      </c>
      <c r="C1217" s="94"/>
    </row>
    <row r="1218" customHeight="1" spans="1:3">
      <c r="A1218" s="77">
        <v>2220103</v>
      </c>
      <c r="B1218" s="77" t="s">
        <v>83</v>
      </c>
      <c r="C1218" s="94"/>
    </row>
    <row r="1219" customHeight="1" spans="1:3">
      <c r="A1219" s="77">
        <v>2220104</v>
      </c>
      <c r="B1219" s="77" t="s">
        <v>997</v>
      </c>
      <c r="C1219" s="94"/>
    </row>
    <row r="1220" customHeight="1" spans="1:3">
      <c r="A1220" s="77">
        <v>2220105</v>
      </c>
      <c r="B1220" s="77" t="s">
        <v>998</v>
      </c>
      <c r="C1220" s="94"/>
    </row>
    <row r="1221" customHeight="1" spans="1:3">
      <c r="A1221" s="77">
        <v>2220106</v>
      </c>
      <c r="B1221" s="77" t="s">
        <v>999</v>
      </c>
      <c r="C1221" s="94"/>
    </row>
    <row r="1222" customHeight="1" spans="1:3">
      <c r="A1222" s="77">
        <v>2220107</v>
      </c>
      <c r="B1222" s="77" t="s">
        <v>1000</v>
      </c>
      <c r="C1222" s="94"/>
    </row>
    <row r="1223" customHeight="1" spans="1:3">
      <c r="A1223" s="77">
        <v>2220112</v>
      </c>
      <c r="B1223" s="77" t="s">
        <v>1001</v>
      </c>
      <c r="C1223" s="94"/>
    </row>
    <row r="1224" customHeight="1" spans="1:3">
      <c r="A1224" s="77">
        <v>2220113</v>
      </c>
      <c r="B1224" s="77" t="s">
        <v>1002</v>
      </c>
      <c r="C1224" s="94"/>
    </row>
    <row r="1225" customHeight="1" spans="1:3">
      <c r="A1225" s="77">
        <v>2220114</v>
      </c>
      <c r="B1225" s="77" t="s">
        <v>1003</v>
      </c>
      <c r="C1225" s="94"/>
    </row>
    <row r="1226" customHeight="1" spans="1:3">
      <c r="A1226" s="77">
        <v>2220115</v>
      </c>
      <c r="B1226" s="77" t="s">
        <v>1004</v>
      </c>
      <c r="C1226" s="94"/>
    </row>
    <row r="1227" customHeight="1" spans="1:3">
      <c r="A1227" s="77">
        <v>2220118</v>
      </c>
      <c r="B1227" s="77" t="s">
        <v>1005</v>
      </c>
      <c r="C1227" s="94"/>
    </row>
    <row r="1228" customHeight="1" spans="1:3">
      <c r="A1228" s="77">
        <v>2220119</v>
      </c>
      <c r="B1228" s="77" t="s">
        <v>1006</v>
      </c>
      <c r="C1228" s="94"/>
    </row>
    <row r="1229" customHeight="1" spans="1:3">
      <c r="A1229" s="77">
        <v>2220120</v>
      </c>
      <c r="B1229" s="77" t="s">
        <v>1007</v>
      </c>
      <c r="C1229" s="94"/>
    </row>
    <row r="1230" customHeight="1" spans="1:3">
      <c r="A1230" s="77">
        <v>2220121</v>
      </c>
      <c r="B1230" s="77" t="s">
        <v>1008</v>
      </c>
      <c r="C1230" s="94"/>
    </row>
    <row r="1231" customHeight="1" spans="1:3">
      <c r="A1231" s="77">
        <v>2220150</v>
      </c>
      <c r="B1231" s="77" t="s">
        <v>90</v>
      </c>
      <c r="C1231" s="94"/>
    </row>
    <row r="1232" customHeight="1" spans="1:3">
      <c r="A1232" s="77">
        <v>2220199</v>
      </c>
      <c r="B1232" s="77" t="s">
        <v>1009</v>
      </c>
      <c r="C1232" s="94"/>
    </row>
    <row r="1233" customHeight="1" spans="1:3">
      <c r="A1233" s="77">
        <v>22203</v>
      </c>
      <c r="B1233" s="155" t="s">
        <v>1010</v>
      </c>
      <c r="C1233" s="94">
        <f>SUM(C1234:C1239)</f>
        <v>0</v>
      </c>
    </row>
    <row r="1234" customHeight="1" spans="1:3">
      <c r="A1234" s="77">
        <v>2220301</v>
      </c>
      <c r="B1234" s="77" t="s">
        <v>1011</v>
      </c>
      <c r="C1234" s="94"/>
    </row>
    <row r="1235" customHeight="1" spans="1:3">
      <c r="A1235" s="77">
        <v>2220303</v>
      </c>
      <c r="B1235" s="77" t="s">
        <v>1012</v>
      </c>
      <c r="C1235" s="94"/>
    </row>
    <row r="1236" customHeight="1" spans="1:3">
      <c r="A1236" s="77">
        <v>2220304</v>
      </c>
      <c r="B1236" s="77" t="s">
        <v>1013</v>
      </c>
      <c r="C1236" s="94"/>
    </row>
    <row r="1237" customHeight="1" spans="1:3">
      <c r="A1237" s="77">
        <v>2220305</v>
      </c>
      <c r="B1237" s="77" t="s">
        <v>1014</v>
      </c>
      <c r="C1237" s="94"/>
    </row>
    <row r="1238" customHeight="1" spans="1:3">
      <c r="A1238" s="77">
        <v>2220306</v>
      </c>
      <c r="B1238" s="77" t="s">
        <v>1015</v>
      </c>
      <c r="C1238" s="94"/>
    </row>
    <row r="1239" customHeight="1" spans="1:3">
      <c r="A1239" s="77">
        <v>2220399</v>
      </c>
      <c r="B1239" s="77" t="s">
        <v>1016</v>
      </c>
      <c r="C1239" s="94"/>
    </row>
    <row r="1240" customHeight="1" spans="1:3">
      <c r="A1240" s="77">
        <v>22204</v>
      </c>
      <c r="B1240" s="155" t="s">
        <v>1017</v>
      </c>
      <c r="C1240" s="94">
        <f>SUM(C1241:C1245)</f>
        <v>0</v>
      </c>
    </row>
    <row r="1241" customHeight="1" spans="1:3">
      <c r="A1241" s="77">
        <v>2220401</v>
      </c>
      <c r="B1241" s="77" t="s">
        <v>1018</v>
      </c>
      <c r="C1241" s="94"/>
    </row>
    <row r="1242" customHeight="1" spans="1:3">
      <c r="A1242" s="77">
        <v>2220402</v>
      </c>
      <c r="B1242" s="77" t="s">
        <v>1019</v>
      </c>
      <c r="C1242" s="94"/>
    </row>
    <row r="1243" customHeight="1" spans="1:3">
      <c r="A1243" s="77">
        <v>2220403</v>
      </c>
      <c r="B1243" s="77" t="s">
        <v>1020</v>
      </c>
      <c r="C1243" s="94"/>
    </row>
    <row r="1244" customHeight="1" spans="1:3">
      <c r="A1244" s="77">
        <v>2220404</v>
      </c>
      <c r="B1244" s="77" t="s">
        <v>1021</v>
      </c>
      <c r="C1244" s="94"/>
    </row>
    <row r="1245" customHeight="1" spans="1:3">
      <c r="A1245" s="77">
        <v>2220499</v>
      </c>
      <c r="B1245" s="77" t="s">
        <v>1022</v>
      </c>
      <c r="C1245" s="94"/>
    </row>
    <row r="1246" customHeight="1" spans="1:3">
      <c r="A1246" s="77">
        <v>22205</v>
      </c>
      <c r="B1246" s="155" t="s">
        <v>1023</v>
      </c>
      <c r="C1246" s="94">
        <f>SUM(C1247:C1258)</f>
        <v>0</v>
      </c>
    </row>
    <row r="1247" customHeight="1" spans="1:3">
      <c r="A1247" s="77">
        <v>2220501</v>
      </c>
      <c r="B1247" s="77" t="s">
        <v>1024</v>
      </c>
      <c r="C1247" s="94"/>
    </row>
    <row r="1248" customHeight="1" spans="1:3">
      <c r="A1248" s="77">
        <v>2220502</v>
      </c>
      <c r="B1248" s="77" t="s">
        <v>1025</v>
      </c>
      <c r="C1248" s="94"/>
    </row>
    <row r="1249" customHeight="1" spans="1:3">
      <c r="A1249" s="77">
        <v>2220503</v>
      </c>
      <c r="B1249" s="77" t="s">
        <v>1026</v>
      </c>
      <c r="C1249" s="94"/>
    </row>
    <row r="1250" customHeight="1" spans="1:3">
      <c r="A1250" s="77">
        <v>2220504</v>
      </c>
      <c r="B1250" s="77" t="s">
        <v>1027</v>
      </c>
      <c r="C1250" s="94"/>
    </row>
    <row r="1251" customHeight="1" spans="1:3">
      <c r="A1251" s="77">
        <v>2220505</v>
      </c>
      <c r="B1251" s="77" t="s">
        <v>1028</v>
      </c>
      <c r="C1251" s="94"/>
    </row>
    <row r="1252" customHeight="1" spans="1:3">
      <c r="A1252" s="77">
        <v>2220506</v>
      </c>
      <c r="B1252" s="77" t="s">
        <v>1029</v>
      </c>
      <c r="C1252" s="94"/>
    </row>
    <row r="1253" customHeight="1" spans="1:3">
      <c r="A1253" s="77">
        <v>2220507</v>
      </c>
      <c r="B1253" s="77" t="s">
        <v>1030</v>
      </c>
      <c r="C1253" s="94"/>
    </row>
    <row r="1254" customHeight="1" spans="1:3">
      <c r="A1254" s="77">
        <v>2220508</v>
      </c>
      <c r="B1254" s="77" t="s">
        <v>1031</v>
      </c>
      <c r="C1254" s="94"/>
    </row>
    <row r="1255" customHeight="1" spans="1:3">
      <c r="A1255" s="77">
        <v>2220509</v>
      </c>
      <c r="B1255" s="77" t="s">
        <v>1032</v>
      </c>
      <c r="C1255" s="94"/>
    </row>
    <row r="1256" customHeight="1" spans="1:3">
      <c r="A1256" s="77">
        <v>2220510</v>
      </c>
      <c r="B1256" s="77" t="s">
        <v>1033</v>
      </c>
      <c r="C1256" s="94"/>
    </row>
    <row r="1257" customHeight="1" spans="1:3">
      <c r="A1257" s="77">
        <v>2220511</v>
      </c>
      <c r="B1257" s="77" t="s">
        <v>1034</v>
      </c>
      <c r="C1257" s="94"/>
    </row>
    <row r="1258" customHeight="1" spans="1:3">
      <c r="A1258" s="77">
        <v>2220599</v>
      </c>
      <c r="B1258" s="77" t="s">
        <v>1035</v>
      </c>
      <c r="C1258" s="94"/>
    </row>
    <row r="1259" customHeight="1" spans="1:3">
      <c r="A1259" s="77">
        <v>224</v>
      </c>
      <c r="B1259" s="155" t="s">
        <v>1036</v>
      </c>
      <c r="C1259" s="94">
        <f>SUM(C1260,C1271,C1278,C1286,C1299,C1303,C1307)</f>
        <v>798</v>
      </c>
    </row>
    <row r="1260" customHeight="1" spans="1:3">
      <c r="A1260" s="77">
        <v>22401</v>
      </c>
      <c r="B1260" s="155" t="s">
        <v>1037</v>
      </c>
      <c r="C1260" s="94">
        <f>SUM(C1261:C1270)</f>
        <v>194</v>
      </c>
    </row>
    <row r="1261" customHeight="1" spans="1:3">
      <c r="A1261" s="77">
        <v>2240101</v>
      </c>
      <c r="B1261" s="77" t="s">
        <v>81</v>
      </c>
      <c r="C1261" s="94">
        <v>122</v>
      </c>
    </row>
    <row r="1262" customHeight="1" spans="1:3">
      <c r="A1262" s="77">
        <v>2240102</v>
      </c>
      <c r="B1262" s="77" t="s">
        <v>82</v>
      </c>
      <c r="C1262" s="94">
        <v>56</v>
      </c>
    </row>
    <row r="1263" customHeight="1" spans="1:3">
      <c r="A1263" s="77">
        <v>2240103</v>
      </c>
      <c r="B1263" s="77" t="s">
        <v>83</v>
      </c>
      <c r="C1263" s="94"/>
    </row>
    <row r="1264" customHeight="1" spans="1:3">
      <c r="A1264" s="77">
        <v>2240104</v>
      </c>
      <c r="B1264" s="77" t="s">
        <v>1038</v>
      </c>
      <c r="C1264" s="94"/>
    </row>
    <row r="1265" customHeight="1" spans="1:3">
      <c r="A1265" s="77">
        <v>2240105</v>
      </c>
      <c r="B1265" s="77" t="s">
        <v>1039</v>
      </c>
      <c r="C1265" s="94"/>
    </row>
    <row r="1266" customHeight="1" spans="1:3">
      <c r="A1266" s="77">
        <v>2240106</v>
      </c>
      <c r="B1266" s="77" t="s">
        <v>1040</v>
      </c>
      <c r="C1266" s="94"/>
    </row>
    <row r="1267" customHeight="1" spans="1:3">
      <c r="A1267" s="77">
        <v>2240108</v>
      </c>
      <c r="B1267" s="77" t="s">
        <v>1041</v>
      </c>
      <c r="C1267" s="94"/>
    </row>
    <row r="1268" customHeight="1" spans="1:3">
      <c r="A1268" s="77">
        <v>2240109</v>
      </c>
      <c r="B1268" s="77" t="s">
        <v>1042</v>
      </c>
      <c r="C1268" s="94"/>
    </row>
    <row r="1269" customHeight="1" spans="1:3">
      <c r="A1269" s="77">
        <v>2240150</v>
      </c>
      <c r="B1269" s="77" t="s">
        <v>90</v>
      </c>
      <c r="C1269" s="94"/>
    </row>
    <row r="1270" customHeight="1" spans="1:3">
      <c r="A1270" s="77">
        <v>2240199</v>
      </c>
      <c r="B1270" s="77" t="s">
        <v>1043</v>
      </c>
      <c r="C1270" s="94">
        <v>16</v>
      </c>
    </row>
    <row r="1271" customHeight="1" spans="1:3">
      <c r="A1271" s="77">
        <v>22402</v>
      </c>
      <c r="B1271" s="155" t="s">
        <v>1044</v>
      </c>
      <c r="C1271" s="94">
        <f>SUM(C1272:C1277)</f>
        <v>574</v>
      </c>
    </row>
    <row r="1272" customHeight="1" spans="1:3">
      <c r="A1272" s="77">
        <v>2240201</v>
      </c>
      <c r="B1272" s="77" t="s">
        <v>81</v>
      </c>
      <c r="C1272" s="94">
        <v>350</v>
      </c>
    </row>
    <row r="1273" customHeight="1" spans="1:3">
      <c r="A1273" s="77">
        <v>2240202</v>
      </c>
      <c r="B1273" s="77" t="s">
        <v>82</v>
      </c>
      <c r="C1273" s="94">
        <v>156</v>
      </c>
    </row>
    <row r="1274" customHeight="1" spans="1:3">
      <c r="A1274" s="77">
        <v>2240203</v>
      </c>
      <c r="B1274" s="77" t="s">
        <v>83</v>
      </c>
      <c r="C1274" s="94"/>
    </row>
    <row r="1275" customHeight="1" spans="1:3">
      <c r="A1275" s="77">
        <v>2240204</v>
      </c>
      <c r="B1275" s="77" t="s">
        <v>1045</v>
      </c>
      <c r="C1275" s="94">
        <v>68</v>
      </c>
    </row>
    <row r="1276" customHeight="1" spans="1:3">
      <c r="A1276" s="77">
        <v>2240250</v>
      </c>
      <c r="B1276" s="77" t="s">
        <v>90</v>
      </c>
      <c r="C1276" s="94"/>
    </row>
    <row r="1277" customHeight="1" spans="1:3">
      <c r="A1277" s="77">
        <v>2240299</v>
      </c>
      <c r="B1277" s="77" t="s">
        <v>1046</v>
      </c>
      <c r="C1277" s="94"/>
    </row>
    <row r="1278" customHeight="1" spans="1:3">
      <c r="A1278" s="77">
        <v>22404</v>
      </c>
      <c r="B1278" s="155" t="s">
        <v>1047</v>
      </c>
      <c r="C1278" s="94">
        <f>SUM(C1279:C1285)</f>
        <v>0</v>
      </c>
    </row>
    <row r="1279" customHeight="1" spans="1:3">
      <c r="A1279" s="77">
        <v>2240401</v>
      </c>
      <c r="B1279" s="77" t="s">
        <v>81</v>
      </c>
      <c r="C1279" s="94"/>
    </row>
    <row r="1280" customHeight="1" spans="1:3">
      <c r="A1280" s="77">
        <v>2240402</v>
      </c>
      <c r="B1280" s="77" t="s">
        <v>82</v>
      </c>
      <c r="C1280" s="94"/>
    </row>
    <row r="1281" customHeight="1" spans="1:3">
      <c r="A1281" s="77">
        <v>2240403</v>
      </c>
      <c r="B1281" s="77" t="s">
        <v>83</v>
      </c>
      <c r="C1281" s="94"/>
    </row>
    <row r="1282" customHeight="1" spans="1:3">
      <c r="A1282" s="77">
        <v>2240404</v>
      </c>
      <c r="B1282" s="77" t="s">
        <v>1048</v>
      </c>
      <c r="C1282" s="94"/>
    </row>
    <row r="1283" customHeight="1" spans="1:3">
      <c r="A1283" s="77">
        <v>2240405</v>
      </c>
      <c r="B1283" s="77" t="s">
        <v>1049</v>
      </c>
      <c r="C1283" s="94"/>
    </row>
    <row r="1284" customHeight="1" spans="1:3">
      <c r="A1284" s="77">
        <v>2240450</v>
      </c>
      <c r="B1284" s="77" t="s">
        <v>90</v>
      </c>
      <c r="C1284" s="94"/>
    </row>
    <row r="1285" customHeight="1" spans="1:3">
      <c r="A1285" s="77">
        <v>2240499</v>
      </c>
      <c r="B1285" s="77" t="s">
        <v>1050</v>
      </c>
      <c r="C1285" s="94"/>
    </row>
    <row r="1286" customHeight="1" spans="1:3">
      <c r="A1286" s="77">
        <v>22405</v>
      </c>
      <c r="B1286" s="155" t="s">
        <v>1051</v>
      </c>
      <c r="C1286" s="94">
        <f>SUM(C1287:C1298)</f>
        <v>0</v>
      </c>
    </row>
    <row r="1287" customHeight="1" spans="1:3">
      <c r="A1287" s="77">
        <v>2240501</v>
      </c>
      <c r="B1287" s="77" t="s">
        <v>81</v>
      </c>
      <c r="C1287" s="94"/>
    </row>
    <row r="1288" customHeight="1" spans="1:3">
      <c r="A1288" s="77">
        <v>2240502</v>
      </c>
      <c r="B1288" s="77" t="s">
        <v>82</v>
      </c>
      <c r="C1288" s="94"/>
    </row>
    <row r="1289" customHeight="1" spans="1:3">
      <c r="A1289" s="77">
        <v>2240503</v>
      </c>
      <c r="B1289" s="77" t="s">
        <v>83</v>
      </c>
      <c r="C1289" s="94"/>
    </row>
    <row r="1290" customHeight="1" spans="1:3">
      <c r="A1290" s="77">
        <v>2240504</v>
      </c>
      <c r="B1290" s="77" t="s">
        <v>1052</v>
      </c>
      <c r="C1290" s="94"/>
    </row>
    <row r="1291" customHeight="1" spans="1:3">
      <c r="A1291" s="77">
        <v>2240505</v>
      </c>
      <c r="B1291" s="77" t="s">
        <v>1053</v>
      </c>
      <c r="C1291" s="94"/>
    </row>
    <row r="1292" customHeight="1" spans="1:3">
      <c r="A1292" s="77">
        <v>2240506</v>
      </c>
      <c r="B1292" s="77" t="s">
        <v>1054</v>
      </c>
      <c r="C1292" s="94"/>
    </row>
    <row r="1293" customHeight="1" spans="1:3">
      <c r="A1293" s="77">
        <v>2240507</v>
      </c>
      <c r="B1293" s="77" t="s">
        <v>1055</v>
      </c>
      <c r="C1293" s="94"/>
    </row>
    <row r="1294" customHeight="1" spans="1:3">
      <c r="A1294" s="77">
        <v>2240508</v>
      </c>
      <c r="B1294" s="77" t="s">
        <v>1056</v>
      </c>
      <c r="C1294" s="94"/>
    </row>
    <row r="1295" customHeight="1" spans="1:3">
      <c r="A1295" s="77">
        <v>2240509</v>
      </c>
      <c r="B1295" s="77" t="s">
        <v>1057</v>
      </c>
      <c r="C1295" s="94"/>
    </row>
    <row r="1296" customHeight="1" spans="1:3">
      <c r="A1296" s="77">
        <v>2240510</v>
      </c>
      <c r="B1296" s="77" t="s">
        <v>1058</v>
      </c>
      <c r="C1296" s="94"/>
    </row>
    <row r="1297" customHeight="1" spans="1:3">
      <c r="A1297" s="77">
        <v>2240550</v>
      </c>
      <c r="B1297" s="77" t="s">
        <v>1059</v>
      </c>
      <c r="C1297" s="94"/>
    </row>
    <row r="1298" customHeight="1" spans="1:3">
      <c r="A1298" s="77">
        <v>2240599</v>
      </c>
      <c r="B1298" s="77" t="s">
        <v>1060</v>
      </c>
      <c r="C1298" s="94"/>
    </row>
    <row r="1299" customHeight="1" spans="1:3">
      <c r="A1299" s="77">
        <v>22406</v>
      </c>
      <c r="B1299" s="155" t="s">
        <v>1061</v>
      </c>
      <c r="C1299" s="94">
        <f>SUM(C1300:C1302)</f>
        <v>30</v>
      </c>
    </row>
    <row r="1300" customHeight="1" spans="1:3">
      <c r="A1300" s="77">
        <v>2240601</v>
      </c>
      <c r="B1300" s="77" t="s">
        <v>1062</v>
      </c>
      <c r="C1300" s="94"/>
    </row>
    <row r="1301" customHeight="1" spans="1:3">
      <c r="A1301" s="77">
        <v>2240602</v>
      </c>
      <c r="B1301" s="77" t="s">
        <v>1063</v>
      </c>
      <c r="C1301" s="94"/>
    </row>
    <row r="1302" customHeight="1" spans="1:3">
      <c r="A1302" s="77">
        <v>2240699</v>
      </c>
      <c r="B1302" s="77" t="s">
        <v>1064</v>
      </c>
      <c r="C1302" s="94">
        <v>30</v>
      </c>
    </row>
    <row r="1303" customHeight="1" spans="1:3">
      <c r="A1303" s="77">
        <v>22407</v>
      </c>
      <c r="B1303" s="155" t="s">
        <v>1065</v>
      </c>
      <c r="C1303" s="94">
        <f>SUM(C1304:C1306)</f>
        <v>0</v>
      </c>
    </row>
    <row r="1304" customHeight="1" spans="1:3">
      <c r="A1304" s="77">
        <v>2240703</v>
      </c>
      <c r="B1304" s="77" t="s">
        <v>1066</v>
      </c>
      <c r="C1304" s="94"/>
    </row>
    <row r="1305" customHeight="1" spans="1:3">
      <c r="A1305" s="77">
        <v>2240704</v>
      </c>
      <c r="B1305" s="77" t="s">
        <v>1067</v>
      </c>
      <c r="C1305" s="94"/>
    </row>
    <row r="1306" customHeight="1" spans="1:3">
      <c r="A1306" s="77">
        <v>2240799</v>
      </c>
      <c r="B1306" s="77" t="s">
        <v>1068</v>
      </c>
      <c r="C1306" s="94"/>
    </row>
    <row r="1307" customHeight="1" spans="1:3">
      <c r="A1307" s="77">
        <v>22499</v>
      </c>
      <c r="B1307" s="155" t="s">
        <v>1069</v>
      </c>
      <c r="C1307" s="94">
        <f t="shared" ref="C1307:C1310" si="1">C1308</f>
        <v>0</v>
      </c>
    </row>
    <row r="1308" customHeight="1" spans="1:3">
      <c r="A1308" s="77">
        <v>2249999</v>
      </c>
      <c r="B1308" s="77" t="s">
        <v>1070</v>
      </c>
      <c r="C1308" s="94"/>
    </row>
    <row r="1309" ht="17.25" customHeight="1" spans="1:3">
      <c r="A1309" s="77">
        <v>229</v>
      </c>
      <c r="B1309" s="155" t="s">
        <v>1071</v>
      </c>
      <c r="C1309" s="94">
        <f t="shared" si="1"/>
        <v>0</v>
      </c>
    </row>
    <row r="1310" customHeight="1" spans="1:3">
      <c r="A1310" s="77">
        <v>22999</v>
      </c>
      <c r="B1310" s="155" t="s">
        <v>1072</v>
      </c>
      <c r="C1310" s="94">
        <f t="shared" si="1"/>
        <v>0</v>
      </c>
    </row>
    <row r="1311" customHeight="1" spans="1:3">
      <c r="A1311" s="77">
        <v>2299999</v>
      </c>
      <c r="B1311" s="77" t="s">
        <v>1073</v>
      </c>
      <c r="C1311" s="94"/>
    </row>
    <row r="1312" customHeight="1" spans="1:3">
      <c r="A1312" s="77">
        <v>232</v>
      </c>
      <c r="B1312" s="155" t="s">
        <v>1074</v>
      </c>
      <c r="C1312" s="94">
        <f>SUM(C1313,C1315,C1320)</f>
        <v>408</v>
      </c>
    </row>
    <row r="1313" customHeight="1" spans="1:3">
      <c r="A1313" s="77">
        <v>23201</v>
      </c>
      <c r="B1313" s="155" t="s">
        <v>1075</v>
      </c>
      <c r="C1313" s="94">
        <f>C1314</f>
        <v>0</v>
      </c>
    </row>
    <row r="1314" customHeight="1" spans="1:3">
      <c r="A1314" s="77">
        <v>2320101</v>
      </c>
      <c r="B1314" s="77" t="s">
        <v>1076</v>
      </c>
      <c r="C1314" s="94"/>
    </row>
    <row r="1315" customHeight="1" spans="1:3">
      <c r="A1315" s="77">
        <v>23202</v>
      </c>
      <c r="B1315" s="155" t="s">
        <v>1077</v>
      </c>
      <c r="C1315" s="94">
        <f>SUM(C1316:C1319)</f>
        <v>0</v>
      </c>
    </row>
    <row r="1316" customHeight="1" spans="1:3">
      <c r="A1316" s="77">
        <v>2320201</v>
      </c>
      <c r="B1316" s="77" t="s">
        <v>1078</v>
      </c>
      <c r="C1316" s="94"/>
    </row>
    <row r="1317" customHeight="1" spans="1:3">
      <c r="A1317" s="77">
        <v>2320202</v>
      </c>
      <c r="B1317" s="77" t="s">
        <v>1079</v>
      </c>
      <c r="C1317" s="94"/>
    </row>
    <row r="1318" customHeight="1" spans="1:3">
      <c r="A1318" s="77">
        <v>2320203</v>
      </c>
      <c r="B1318" s="77" t="s">
        <v>1080</v>
      </c>
      <c r="C1318" s="94"/>
    </row>
    <row r="1319" customHeight="1" spans="1:3">
      <c r="A1319" s="77">
        <v>2320299</v>
      </c>
      <c r="B1319" s="77" t="s">
        <v>1081</v>
      </c>
      <c r="C1319" s="94"/>
    </row>
    <row r="1320" customHeight="1" spans="1:3">
      <c r="A1320" s="77">
        <v>23203</v>
      </c>
      <c r="B1320" s="155" t="s">
        <v>1082</v>
      </c>
      <c r="C1320" s="94">
        <f>SUM(C1321:C1324)</f>
        <v>408</v>
      </c>
    </row>
    <row r="1321" customHeight="1" spans="1:3">
      <c r="A1321" s="77">
        <v>2320301</v>
      </c>
      <c r="B1321" s="77" t="s">
        <v>1083</v>
      </c>
      <c r="C1321" s="94">
        <v>408</v>
      </c>
    </row>
    <row r="1322" customHeight="1" spans="1:3">
      <c r="A1322" s="77">
        <v>2320302</v>
      </c>
      <c r="B1322" s="77" t="s">
        <v>1084</v>
      </c>
      <c r="C1322" s="94"/>
    </row>
    <row r="1323" customHeight="1" spans="1:3">
      <c r="A1323" s="77">
        <v>2320303</v>
      </c>
      <c r="B1323" s="77" t="s">
        <v>1085</v>
      </c>
      <c r="C1323" s="94"/>
    </row>
    <row r="1324" customHeight="1" spans="1:3">
      <c r="A1324" s="77">
        <v>2320399</v>
      </c>
      <c r="B1324" s="77" t="s">
        <v>1086</v>
      </c>
      <c r="C1324" s="94"/>
    </row>
    <row r="1325" customHeight="1" spans="1:3">
      <c r="A1325" s="77">
        <v>233</v>
      </c>
      <c r="B1325" s="155" t="s">
        <v>1087</v>
      </c>
      <c r="C1325" s="94">
        <f>C1326+C1328+C1330</f>
        <v>18</v>
      </c>
    </row>
    <row r="1326" customHeight="1" spans="1:3">
      <c r="A1326" s="77">
        <v>23301</v>
      </c>
      <c r="B1326" s="155" t="s">
        <v>1088</v>
      </c>
      <c r="C1326" s="94">
        <f t="shared" ref="C1326:C1330" si="2">C1327</f>
        <v>0</v>
      </c>
    </row>
    <row r="1327" customHeight="1" spans="1:3">
      <c r="A1327" s="77">
        <v>2330101</v>
      </c>
      <c r="B1327" s="77" t="s">
        <v>1089</v>
      </c>
      <c r="C1327" s="94"/>
    </row>
    <row r="1328" customHeight="1" spans="1:3">
      <c r="A1328" s="77">
        <v>23302</v>
      </c>
      <c r="B1328" s="155" t="s">
        <v>1090</v>
      </c>
      <c r="C1328" s="94">
        <f t="shared" si="2"/>
        <v>0</v>
      </c>
    </row>
    <row r="1329" customHeight="1" spans="1:3">
      <c r="A1329" s="77">
        <v>2330201</v>
      </c>
      <c r="B1329" s="77" t="s">
        <v>1091</v>
      </c>
      <c r="C1329" s="94"/>
    </row>
    <row r="1330" customHeight="1" spans="1:3">
      <c r="A1330" s="84">
        <v>23303</v>
      </c>
      <c r="B1330" s="127" t="s">
        <v>1092</v>
      </c>
      <c r="C1330" s="94">
        <f t="shared" si="2"/>
        <v>18</v>
      </c>
    </row>
    <row r="1331" customHeight="1" spans="1:3">
      <c r="A1331" s="77">
        <v>2330301</v>
      </c>
      <c r="B1331" s="158" t="s">
        <v>1093</v>
      </c>
      <c r="C1331" s="94">
        <v>18</v>
      </c>
    </row>
  </sheetData>
  <mergeCells count="2">
    <mergeCell ref="A1:C1"/>
    <mergeCell ref="A2:C2"/>
  </mergeCells>
  <dataValidations count="1">
    <dataValidation type="decimal" operator="between" allowBlank="1" showInputMessage="1" showErrorMessage="1" sqref="C4:C1331">
      <formula1>-99999999999999</formula1>
      <formula2>99999999999999</formula2>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workbookViewId="0">
      <selection activeCell="E13" sqref="E13"/>
    </sheetView>
  </sheetViews>
  <sheetFormatPr defaultColWidth="12.125" defaultRowHeight="15.6" customHeight="1" outlineLevelCol="2"/>
  <cols>
    <col min="1" max="1" width="12.75" style="143" customWidth="1"/>
    <col min="2" max="2" width="43.125" style="143" customWidth="1"/>
    <col min="3" max="3" width="20.75" style="144" customWidth="1"/>
    <col min="4" max="249" width="12.125" style="4"/>
    <col min="250" max="250" width="8.75" style="4" customWidth="1"/>
    <col min="251" max="251" width="35.375" style="4" customWidth="1"/>
    <col min="252" max="252" width="15.25" style="4" customWidth="1"/>
    <col min="253" max="257" width="14.625" style="4" customWidth="1"/>
    <col min="258" max="505" width="12.125" style="4"/>
    <col min="506" max="506" width="8.75" style="4" customWidth="1"/>
    <col min="507" max="507" width="35.375" style="4" customWidth="1"/>
    <col min="508" max="508" width="15.25" style="4" customWidth="1"/>
    <col min="509" max="513" width="14.625" style="4" customWidth="1"/>
    <col min="514" max="761" width="12.125" style="4"/>
    <col min="762" max="762" width="8.75" style="4" customWidth="1"/>
    <col min="763" max="763" width="35.375" style="4" customWidth="1"/>
    <col min="764" max="764" width="15.25" style="4" customWidth="1"/>
    <col min="765" max="769" width="14.625" style="4" customWidth="1"/>
    <col min="770" max="1017" width="12.125" style="4"/>
    <col min="1018" max="1018" width="8.75" style="4" customWidth="1"/>
    <col min="1019" max="1019" width="35.375" style="4" customWidth="1"/>
    <col min="1020" max="1020" width="15.25" style="4" customWidth="1"/>
    <col min="1021" max="1025" width="14.625" style="4" customWidth="1"/>
    <col min="1026" max="1273" width="12.125" style="4"/>
    <col min="1274" max="1274" width="8.75" style="4" customWidth="1"/>
    <col min="1275" max="1275" width="35.375" style="4" customWidth="1"/>
    <col min="1276" max="1276" width="15.25" style="4" customWidth="1"/>
    <col min="1277" max="1281" width="14.625" style="4" customWidth="1"/>
    <col min="1282" max="1529" width="12.125" style="4"/>
    <col min="1530" max="1530" width="8.75" style="4" customWidth="1"/>
    <col min="1531" max="1531" width="35.375" style="4" customWidth="1"/>
    <col min="1532" max="1532" width="15.25" style="4" customWidth="1"/>
    <col min="1533" max="1537" width="14.625" style="4" customWidth="1"/>
    <col min="1538" max="1785" width="12.125" style="4"/>
    <col min="1786" max="1786" width="8.75" style="4" customWidth="1"/>
    <col min="1787" max="1787" width="35.375" style="4" customWidth="1"/>
    <col min="1788" max="1788" width="15.25" style="4" customWidth="1"/>
    <col min="1789" max="1793" width="14.625" style="4" customWidth="1"/>
    <col min="1794" max="2041" width="12.125" style="4"/>
    <col min="2042" max="2042" width="8.75" style="4" customWidth="1"/>
    <col min="2043" max="2043" width="35.375" style="4" customWidth="1"/>
    <col min="2044" max="2044" width="15.25" style="4" customWidth="1"/>
    <col min="2045" max="2049" width="14.625" style="4" customWidth="1"/>
    <col min="2050" max="2297" width="12.125" style="4"/>
    <col min="2298" max="2298" width="8.75" style="4" customWidth="1"/>
    <col min="2299" max="2299" width="35.375" style="4" customWidth="1"/>
    <col min="2300" max="2300" width="15.25" style="4" customWidth="1"/>
    <col min="2301" max="2305" width="14.625" style="4" customWidth="1"/>
    <col min="2306" max="2553" width="12.125" style="4"/>
    <col min="2554" max="2554" width="8.75" style="4" customWidth="1"/>
    <col min="2555" max="2555" width="35.375" style="4" customWidth="1"/>
    <col min="2556" max="2556" width="15.25" style="4" customWidth="1"/>
    <col min="2557" max="2561" width="14.625" style="4" customWidth="1"/>
    <col min="2562" max="2809" width="12.125" style="4"/>
    <col min="2810" max="2810" width="8.75" style="4" customWidth="1"/>
    <col min="2811" max="2811" width="35.375" style="4" customWidth="1"/>
    <col min="2812" max="2812" width="15.25" style="4" customWidth="1"/>
    <col min="2813" max="2817" width="14.625" style="4" customWidth="1"/>
    <col min="2818" max="3065" width="12.125" style="4"/>
    <col min="3066" max="3066" width="8.75" style="4" customWidth="1"/>
    <col min="3067" max="3067" width="35.375" style="4" customWidth="1"/>
    <col min="3068" max="3068" width="15.25" style="4" customWidth="1"/>
    <col min="3069" max="3073" width="14.625" style="4" customWidth="1"/>
    <col min="3074" max="3321" width="12.125" style="4"/>
    <col min="3322" max="3322" width="8.75" style="4" customWidth="1"/>
    <col min="3323" max="3323" width="35.375" style="4" customWidth="1"/>
    <col min="3324" max="3324" width="15.25" style="4" customWidth="1"/>
    <col min="3325" max="3329" width="14.625" style="4" customWidth="1"/>
    <col min="3330" max="3577" width="12.125" style="4"/>
    <col min="3578" max="3578" width="8.75" style="4" customWidth="1"/>
    <col min="3579" max="3579" width="35.375" style="4" customWidth="1"/>
    <col min="3580" max="3580" width="15.25" style="4" customWidth="1"/>
    <col min="3581" max="3585" width="14.625" style="4" customWidth="1"/>
    <col min="3586" max="3833" width="12.125" style="4"/>
    <col min="3834" max="3834" width="8.75" style="4" customWidth="1"/>
    <col min="3835" max="3835" width="35.375" style="4" customWidth="1"/>
    <col min="3836" max="3836" width="15.25" style="4" customWidth="1"/>
    <col min="3837" max="3841" width="14.625" style="4" customWidth="1"/>
    <col min="3842" max="4089" width="12.125" style="4"/>
    <col min="4090" max="4090" width="8.75" style="4" customWidth="1"/>
    <col min="4091" max="4091" width="35.375" style="4" customWidth="1"/>
    <col min="4092" max="4092" width="15.25" style="4" customWidth="1"/>
    <col min="4093" max="4097" width="14.625" style="4" customWidth="1"/>
    <col min="4098" max="4345" width="12.125" style="4"/>
    <col min="4346" max="4346" width="8.75" style="4" customWidth="1"/>
    <col min="4347" max="4347" width="35.375" style="4" customWidth="1"/>
    <col min="4348" max="4348" width="15.25" style="4" customWidth="1"/>
    <col min="4349" max="4353" width="14.625" style="4" customWidth="1"/>
    <col min="4354" max="4601" width="12.125" style="4"/>
    <col min="4602" max="4602" width="8.75" style="4" customWidth="1"/>
    <col min="4603" max="4603" width="35.375" style="4" customWidth="1"/>
    <col min="4604" max="4604" width="15.25" style="4" customWidth="1"/>
    <col min="4605" max="4609" width="14.625" style="4" customWidth="1"/>
    <col min="4610" max="4857" width="12.125" style="4"/>
    <col min="4858" max="4858" width="8.75" style="4" customWidth="1"/>
    <col min="4859" max="4859" width="35.375" style="4" customWidth="1"/>
    <col min="4860" max="4860" width="15.25" style="4" customWidth="1"/>
    <col min="4861" max="4865" width="14.625" style="4" customWidth="1"/>
    <col min="4866" max="5113" width="12.125" style="4"/>
    <col min="5114" max="5114" width="8.75" style="4" customWidth="1"/>
    <col min="5115" max="5115" width="35.375" style="4" customWidth="1"/>
    <col min="5116" max="5116" width="15.25" style="4" customWidth="1"/>
    <col min="5117" max="5121" width="14.625" style="4" customWidth="1"/>
    <col min="5122" max="5369" width="12.125" style="4"/>
    <col min="5370" max="5370" width="8.75" style="4" customWidth="1"/>
    <col min="5371" max="5371" width="35.375" style="4" customWidth="1"/>
    <col min="5372" max="5372" width="15.25" style="4" customWidth="1"/>
    <col min="5373" max="5377" width="14.625" style="4" customWidth="1"/>
    <col min="5378" max="5625" width="12.125" style="4"/>
    <col min="5626" max="5626" width="8.75" style="4" customWidth="1"/>
    <col min="5627" max="5627" width="35.375" style="4" customWidth="1"/>
    <col min="5628" max="5628" width="15.25" style="4" customWidth="1"/>
    <col min="5629" max="5633" width="14.625" style="4" customWidth="1"/>
    <col min="5634" max="5881" width="12.125" style="4"/>
    <col min="5882" max="5882" width="8.75" style="4" customWidth="1"/>
    <col min="5883" max="5883" width="35.375" style="4" customWidth="1"/>
    <col min="5884" max="5884" width="15.25" style="4" customWidth="1"/>
    <col min="5885" max="5889" width="14.625" style="4" customWidth="1"/>
    <col min="5890" max="6137" width="12.125" style="4"/>
    <col min="6138" max="6138" width="8.75" style="4" customWidth="1"/>
    <col min="6139" max="6139" width="35.375" style="4" customWidth="1"/>
    <col min="6140" max="6140" width="15.25" style="4" customWidth="1"/>
    <col min="6141" max="6145" width="14.625" style="4" customWidth="1"/>
    <col min="6146" max="6393" width="12.125" style="4"/>
    <col min="6394" max="6394" width="8.75" style="4" customWidth="1"/>
    <col min="6395" max="6395" width="35.375" style="4" customWidth="1"/>
    <col min="6396" max="6396" width="15.25" style="4" customWidth="1"/>
    <col min="6397" max="6401" width="14.625" style="4" customWidth="1"/>
    <col min="6402" max="6649" width="12.125" style="4"/>
    <col min="6650" max="6650" width="8.75" style="4" customWidth="1"/>
    <col min="6651" max="6651" width="35.375" style="4" customWidth="1"/>
    <col min="6652" max="6652" width="15.25" style="4" customWidth="1"/>
    <col min="6653" max="6657" width="14.625" style="4" customWidth="1"/>
    <col min="6658" max="6905" width="12.125" style="4"/>
    <col min="6906" max="6906" width="8.75" style="4" customWidth="1"/>
    <col min="6907" max="6907" width="35.375" style="4" customWidth="1"/>
    <col min="6908" max="6908" width="15.25" style="4" customWidth="1"/>
    <col min="6909" max="6913" width="14.625" style="4" customWidth="1"/>
    <col min="6914" max="7161" width="12.125" style="4"/>
    <col min="7162" max="7162" width="8.75" style="4" customWidth="1"/>
    <col min="7163" max="7163" width="35.375" style="4" customWidth="1"/>
    <col min="7164" max="7164" width="15.25" style="4" customWidth="1"/>
    <col min="7165" max="7169" width="14.625" style="4" customWidth="1"/>
    <col min="7170" max="7417" width="12.125" style="4"/>
    <col min="7418" max="7418" width="8.75" style="4" customWidth="1"/>
    <col min="7419" max="7419" width="35.375" style="4" customWidth="1"/>
    <col min="7420" max="7420" width="15.25" style="4" customWidth="1"/>
    <col min="7421" max="7425" width="14.625" style="4" customWidth="1"/>
    <col min="7426" max="7673" width="12.125" style="4"/>
    <col min="7674" max="7674" width="8.75" style="4" customWidth="1"/>
    <col min="7675" max="7675" width="35.375" style="4" customWidth="1"/>
    <col min="7676" max="7676" width="15.25" style="4" customWidth="1"/>
    <col min="7677" max="7681" width="14.625" style="4" customWidth="1"/>
    <col min="7682" max="7929" width="12.125" style="4"/>
    <col min="7930" max="7930" width="8.75" style="4" customWidth="1"/>
    <col min="7931" max="7931" width="35.375" style="4" customWidth="1"/>
    <col min="7932" max="7932" width="15.25" style="4" customWidth="1"/>
    <col min="7933" max="7937" width="14.625" style="4" customWidth="1"/>
    <col min="7938" max="8185" width="12.125" style="4"/>
    <col min="8186" max="8186" width="8.75" style="4" customWidth="1"/>
    <col min="8187" max="8187" width="35.375" style="4" customWidth="1"/>
    <col min="8188" max="8188" width="15.25" style="4" customWidth="1"/>
    <col min="8189" max="8193" width="14.625" style="4" customWidth="1"/>
    <col min="8194" max="8441" width="12.125" style="4"/>
    <col min="8442" max="8442" width="8.75" style="4" customWidth="1"/>
    <col min="8443" max="8443" width="35.375" style="4" customWidth="1"/>
    <col min="8444" max="8444" width="15.25" style="4" customWidth="1"/>
    <col min="8445" max="8449" width="14.625" style="4" customWidth="1"/>
    <col min="8450" max="8697" width="12.125" style="4"/>
    <col min="8698" max="8698" width="8.75" style="4" customWidth="1"/>
    <col min="8699" max="8699" width="35.375" style="4" customWidth="1"/>
    <col min="8700" max="8700" width="15.25" style="4" customWidth="1"/>
    <col min="8701" max="8705" width="14.625" style="4" customWidth="1"/>
    <col min="8706" max="8953" width="12.125" style="4"/>
    <col min="8954" max="8954" width="8.75" style="4" customWidth="1"/>
    <col min="8955" max="8955" width="35.375" style="4" customWidth="1"/>
    <col min="8956" max="8956" width="15.25" style="4" customWidth="1"/>
    <col min="8957" max="8961" width="14.625" style="4" customWidth="1"/>
    <col min="8962" max="9209" width="12.125" style="4"/>
    <col min="9210" max="9210" width="8.75" style="4" customWidth="1"/>
    <col min="9211" max="9211" width="35.375" style="4" customWidth="1"/>
    <col min="9212" max="9212" width="15.25" style="4" customWidth="1"/>
    <col min="9213" max="9217" width="14.625" style="4" customWidth="1"/>
    <col min="9218" max="9465" width="12.125" style="4"/>
    <col min="9466" max="9466" width="8.75" style="4" customWidth="1"/>
    <col min="9467" max="9467" width="35.375" style="4" customWidth="1"/>
    <col min="9468" max="9468" width="15.25" style="4" customWidth="1"/>
    <col min="9469" max="9473" width="14.625" style="4" customWidth="1"/>
    <col min="9474" max="9721" width="12.125" style="4"/>
    <col min="9722" max="9722" width="8.75" style="4" customWidth="1"/>
    <col min="9723" max="9723" width="35.375" style="4" customWidth="1"/>
    <col min="9724" max="9724" width="15.25" style="4" customWidth="1"/>
    <col min="9725" max="9729" width="14.625" style="4" customWidth="1"/>
    <col min="9730" max="9977" width="12.125" style="4"/>
    <col min="9978" max="9978" width="8.75" style="4" customWidth="1"/>
    <col min="9979" max="9979" width="35.375" style="4" customWidth="1"/>
    <col min="9980" max="9980" width="15.25" style="4" customWidth="1"/>
    <col min="9981" max="9985" width="14.625" style="4" customWidth="1"/>
    <col min="9986" max="10233" width="12.125" style="4"/>
    <col min="10234" max="10234" width="8.75" style="4" customWidth="1"/>
    <col min="10235" max="10235" width="35.375" style="4" customWidth="1"/>
    <col min="10236" max="10236" width="15.25" style="4" customWidth="1"/>
    <col min="10237" max="10241" width="14.625" style="4" customWidth="1"/>
    <col min="10242" max="10489" width="12.125" style="4"/>
    <col min="10490" max="10490" width="8.75" style="4" customWidth="1"/>
    <col min="10491" max="10491" width="35.375" style="4" customWidth="1"/>
    <col min="10492" max="10492" width="15.25" style="4" customWidth="1"/>
    <col min="10493" max="10497" width="14.625" style="4" customWidth="1"/>
    <col min="10498" max="10745" width="12.125" style="4"/>
    <col min="10746" max="10746" width="8.75" style="4" customWidth="1"/>
    <col min="10747" max="10747" width="35.375" style="4" customWidth="1"/>
    <col min="10748" max="10748" width="15.25" style="4" customWidth="1"/>
    <col min="10749" max="10753" width="14.625" style="4" customWidth="1"/>
    <col min="10754" max="11001" width="12.125" style="4"/>
    <col min="11002" max="11002" width="8.75" style="4" customWidth="1"/>
    <col min="11003" max="11003" width="35.375" style="4" customWidth="1"/>
    <col min="11004" max="11004" width="15.25" style="4" customWidth="1"/>
    <col min="11005" max="11009" width="14.625" style="4" customWidth="1"/>
    <col min="11010" max="11257" width="12.125" style="4"/>
    <col min="11258" max="11258" width="8.75" style="4" customWidth="1"/>
    <col min="11259" max="11259" width="35.375" style="4" customWidth="1"/>
    <col min="11260" max="11260" width="15.25" style="4" customWidth="1"/>
    <col min="11261" max="11265" width="14.625" style="4" customWidth="1"/>
    <col min="11266" max="11513" width="12.125" style="4"/>
    <col min="11514" max="11514" width="8.75" style="4" customWidth="1"/>
    <col min="11515" max="11515" width="35.375" style="4" customWidth="1"/>
    <col min="11516" max="11516" width="15.25" style="4" customWidth="1"/>
    <col min="11517" max="11521" width="14.625" style="4" customWidth="1"/>
    <col min="11522" max="11769" width="12.125" style="4"/>
    <col min="11770" max="11770" width="8.75" style="4" customWidth="1"/>
    <col min="11771" max="11771" width="35.375" style="4" customWidth="1"/>
    <col min="11772" max="11772" width="15.25" style="4" customWidth="1"/>
    <col min="11773" max="11777" width="14.625" style="4" customWidth="1"/>
    <col min="11778" max="12025" width="12.125" style="4"/>
    <col min="12026" max="12026" width="8.75" style="4" customWidth="1"/>
    <col min="12027" max="12027" width="35.375" style="4" customWidth="1"/>
    <col min="12028" max="12028" width="15.25" style="4" customWidth="1"/>
    <col min="12029" max="12033" width="14.625" style="4" customWidth="1"/>
    <col min="12034" max="12281" width="12.125" style="4"/>
    <col min="12282" max="12282" width="8.75" style="4" customWidth="1"/>
    <col min="12283" max="12283" width="35.375" style="4" customWidth="1"/>
    <col min="12284" max="12284" width="15.25" style="4" customWidth="1"/>
    <col min="12285" max="12289" width="14.625" style="4" customWidth="1"/>
    <col min="12290" max="12537" width="12.125" style="4"/>
    <col min="12538" max="12538" width="8.75" style="4" customWidth="1"/>
    <col min="12539" max="12539" width="35.375" style="4" customWidth="1"/>
    <col min="12540" max="12540" width="15.25" style="4" customWidth="1"/>
    <col min="12541" max="12545" width="14.625" style="4" customWidth="1"/>
    <col min="12546" max="12793" width="12.125" style="4"/>
    <col min="12794" max="12794" width="8.75" style="4" customWidth="1"/>
    <col min="12795" max="12795" width="35.375" style="4" customWidth="1"/>
    <col min="12796" max="12796" width="15.25" style="4" customWidth="1"/>
    <col min="12797" max="12801" width="14.625" style="4" customWidth="1"/>
    <col min="12802" max="13049" width="12.125" style="4"/>
    <col min="13050" max="13050" width="8.75" style="4" customWidth="1"/>
    <col min="13051" max="13051" width="35.375" style="4" customWidth="1"/>
    <col min="13052" max="13052" width="15.25" style="4" customWidth="1"/>
    <col min="13053" max="13057" width="14.625" style="4" customWidth="1"/>
    <col min="13058" max="13305" width="12.125" style="4"/>
    <col min="13306" max="13306" width="8.75" style="4" customWidth="1"/>
    <col min="13307" max="13307" width="35.375" style="4" customWidth="1"/>
    <col min="13308" max="13308" width="15.25" style="4" customWidth="1"/>
    <col min="13309" max="13313" width="14.625" style="4" customWidth="1"/>
    <col min="13314" max="13561" width="12.125" style="4"/>
    <col min="13562" max="13562" width="8.75" style="4" customWidth="1"/>
    <col min="13563" max="13563" width="35.375" style="4" customWidth="1"/>
    <col min="13564" max="13564" width="15.25" style="4" customWidth="1"/>
    <col min="13565" max="13569" width="14.625" style="4" customWidth="1"/>
    <col min="13570" max="13817" width="12.125" style="4"/>
    <col min="13818" max="13818" width="8.75" style="4" customWidth="1"/>
    <col min="13819" max="13819" width="35.375" style="4" customWidth="1"/>
    <col min="13820" max="13820" width="15.25" style="4" customWidth="1"/>
    <col min="13821" max="13825" width="14.625" style="4" customWidth="1"/>
    <col min="13826" max="14073" width="12.125" style="4"/>
    <col min="14074" max="14074" width="8.75" style="4" customWidth="1"/>
    <col min="14075" max="14075" width="35.375" style="4" customWidth="1"/>
    <col min="14076" max="14076" width="15.25" style="4" customWidth="1"/>
    <col min="14077" max="14081" width="14.625" style="4" customWidth="1"/>
    <col min="14082" max="14329" width="12.125" style="4"/>
    <col min="14330" max="14330" width="8.75" style="4" customWidth="1"/>
    <col min="14331" max="14331" width="35.375" style="4" customWidth="1"/>
    <col min="14332" max="14332" width="15.25" style="4" customWidth="1"/>
    <col min="14333" max="14337" width="14.625" style="4" customWidth="1"/>
    <col min="14338" max="14585" width="12.125" style="4"/>
    <col min="14586" max="14586" width="8.75" style="4" customWidth="1"/>
    <col min="14587" max="14587" width="35.375" style="4" customWidth="1"/>
    <col min="14588" max="14588" width="15.25" style="4" customWidth="1"/>
    <col min="14589" max="14593" width="14.625" style="4" customWidth="1"/>
    <col min="14594" max="14841" width="12.125" style="4"/>
    <col min="14842" max="14842" width="8.75" style="4" customWidth="1"/>
    <col min="14843" max="14843" width="35.375" style="4" customWidth="1"/>
    <col min="14844" max="14844" width="15.25" style="4" customWidth="1"/>
    <col min="14845" max="14849" width="14.625" style="4" customWidth="1"/>
    <col min="14850" max="15097" width="12.125" style="4"/>
    <col min="15098" max="15098" width="8.75" style="4" customWidth="1"/>
    <col min="15099" max="15099" width="35.375" style="4" customWidth="1"/>
    <col min="15100" max="15100" width="15.25" style="4" customWidth="1"/>
    <col min="15101" max="15105" width="14.625" style="4" customWidth="1"/>
    <col min="15106" max="15353" width="12.125" style="4"/>
    <col min="15354" max="15354" width="8.75" style="4" customWidth="1"/>
    <col min="15355" max="15355" width="35.375" style="4" customWidth="1"/>
    <col min="15356" max="15356" width="15.25" style="4" customWidth="1"/>
    <col min="15357" max="15361" width="14.625" style="4" customWidth="1"/>
    <col min="15362" max="15609" width="12.125" style="4"/>
    <col min="15610" max="15610" width="8.75" style="4" customWidth="1"/>
    <col min="15611" max="15611" width="35.375" style="4" customWidth="1"/>
    <col min="15612" max="15612" width="15.25" style="4" customWidth="1"/>
    <col min="15613" max="15617" width="14.625" style="4" customWidth="1"/>
    <col min="15618" max="15865" width="12.125" style="4"/>
    <col min="15866" max="15866" width="8.75" style="4" customWidth="1"/>
    <col min="15867" max="15867" width="35.375" style="4" customWidth="1"/>
    <col min="15868" max="15868" width="15.25" style="4" customWidth="1"/>
    <col min="15869" max="15873" width="14.625" style="4" customWidth="1"/>
    <col min="15874" max="16121" width="12.125" style="4"/>
    <col min="16122" max="16122" width="8.75" style="4" customWidth="1"/>
    <col min="16123" max="16123" width="35.375" style="4" customWidth="1"/>
    <col min="16124" max="16124" width="15.25" style="4" customWidth="1"/>
    <col min="16125" max="16129" width="14.625" style="4" customWidth="1"/>
    <col min="16130" max="16384" width="12.125" style="4"/>
  </cols>
  <sheetData>
    <row r="1" ht="42.75" customHeight="1" spans="1:3">
      <c r="A1" s="145" t="s">
        <v>1094</v>
      </c>
      <c r="B1" s="145"/>
      <c r="C1" s="146"/>
    </row>
    <row r="2" ht="16.9" customHeight="1" spans="1:3">
      <c r="A2" s="147"/>
      <c r="B2" s="147"/>
      <c r="C2" s="148" t="str">
        <f>"单位："&amp;'[2]##BASEINFO'!$B$19</f>
        <v>单位：万元</v>
      </c>
    </row>
    <row r="3" s="142" customFormat="1" ht="17.25" customHeight="1" spans="1:3">
      <c r="A3" s="149" t="s">
        <v>3</v>
      </c>
      <c r="B3" s="150" t="s">
        <v>77</v>
      </c>
      <c r="C3" s="151" t="s">
        <v>1095</v>
      </c>
    </row>
    <row r="4" s="142" customFormat="1" ht="35.25" customHeight="1" spans="1:3">
      <c r="A4" s="152"/>
      <c r="B4" s="153"/>
      <c r="C4" s="154"/>
    </row>
    <row r="5" ht="17.1" customHeight="1" spans="1:3">
      <c r="A5" s="77"/>
      <c r="B5" s="75" t="s">
        <v>78</v>
      </c>
      <c r="C5" s="94">
        <f>C6+C11+C22+C30+C37+C41+C44+C48+C53+C59+C63+C68</f>
        <v>92985</v>
      </c>
    </row>
    <row r="6" ht="17.1" customHeight="1" spans="1:3">
      <c r="A6" s="77">
        <v>501</v>
      </c>
      <c r="B6" s="155" t="s">
        <v>1096</v>
      </c>
      <c r="C6" s="94">
        <f>SUM(C7:C10)</f>
        <v>20826</v>
      </c>
    </row>
    <row r="7" ht="17.1" customHeight="1" spans="1:3">
      <c r="A7" s="77">
        <v>50101</v>
      </c>
      <c r="B7" s="77" t="s">
        <v>1097</v>
      </c>
      <c r="C7" s="94">
        <v>7559</v>
      </c>
    </row>
    <row r="8" ht="17.1" customHeight="1" spans="1:3">
      <c r="A8" s="77">
        <v>50102</v>
      </c>
      <c r="B8" s="77" t="s">
        <v>1098</v>
      </c>
      <c r="C8" s="94">
        <v>3748</v>
      </c>
    </row>
    <row r="9" ht="17.1" customHeight="1" spans="1:3">
      <c r="A9" s="77">
        <v>50103</v>
      </c>
      <c r="B9" s="77" t="s">
        <v>1099</v>
      </c>
      <c r="C9" s="94">
        <v>1929</v>
      </c>
    </row>
    <row r="10" ht="17.1" customHeight="1" spans="1:3">
      <c r="A10" s="77">
        <v>50199</v>
      </c>
      <c r="B10" s="77" t="s">
        <v>1100</v>
      </c>
      <c r="C10" s="94">
        <v>7590</v>
      </c>
    </row>
    <row r="11" ht="17.1" customHeight="1" spans="1:3">
      <c r="A11" s="77">
        <v>502</v>
      </c>
      <c r="B11" s="155" t="s">
        <v>1101</v>
      </c>
      <c r="C11" s="94">
        <f>SUM(C12:C21)</f>
        <v>5587</v>
      </c>
    </row>
    <row r="12" ht="17.1" customHeight="1" spans="1:3">
      <c r="A12" s="77">
        <v>50201</v>
      </c>
      <c r="B12" s="77" t="s">
        <v>1102</v>
      </c>
      <c r="C12" s="94">
        <v>977</v>
      </c>
    </row>
    <row r="13" ht="17.1" customHeight="1" spans="1:3">
      <c r="A13" s="77">
        <v>50202</v>
      </c>
      <c r="B13" s="77" t="s">
        <v>1103</v>
      </c>
      <c r="C13" s="94"/>
    </row>
    <row r="14" ht="17.1" customHeight="1" spans="1:3">
      <c r="A14" s="77">
        <v>50203</v>
      </c>
      <c r="B14" s="77" t="s">
        <v>1104</v>
      </c>
      <c r="C14" s="94"/>
    </row>
    <row r="15" ht="17.1" customHeight="1" spans="1:3">
      <c r="A15" s="77">
        <v>50204</v>
      </c>
      <c r="B15" s="77" t="s">
        <v>1105</v>
      </c>
      <c r="C15" s="94"/>
    </row>
    <row r="16" ht="17.1" customHeight="1" spans="1:3">
      <c r="A16" s="77">
        <v>50205</v>
      </c>
      <c r="B16" s="77" t="s">
        <v>1106</v>
      </c>
      <c r="C16" s="94">
        <v>4504</v>
      </c>
    </row>
    <row r="17" ht="17.1" customHeight="1" spans="1:3">
      <c r="A17" s="77">
        <v>50206</v>
      </c>
      <c r="B17" s="77" t="s">
        <v>1107</v>
      </c>
      <c r="C17" s="94">
        <v>1</v>
      </c>
    </row>
    <row r="18" ht="17.1" customHeight="1" spans="1:3">
      <c r="A18" s="77">
        <v>50207</v>
      </c>
      <c r="B18" s="77" t="s">
        <v>1108</v>
      </c>
      <c r="C18" s="94"/>
    </row>
    <row r="19" ht="17.1" customHeight="1" spans="1:3">
      <c r="A19" s="77">
        <v>50208</v>
      </c>
      <c r="B19" s="77" t="s">
        <v>1109</v>
      </c>
      <c r="C19" s="94">
        <v>11</v>
      </c>
    </row>
    <row r="20" ht="17.1" customHeight="1" spans="1:3">
      <c r="A20" s="77">
        <v>50209</v>
      </c>
      <c r="B20" s="77" t="s">
        <v>1110</v>
      </c>
      <c r="C20" s="94">
        <v>8</v>
      </c>
    </row>
    <row r="21" ht="17.1" customHeight="1" spans="1:3">
      <c r="A21" s="77">
        <v>50299</v>
      </c>
      <c r="B21" s="77" t="s">
        <v>1111</v>
      </c>
      <c r="C21" s="94">
        <v>86</v>
      </c>
    </row>
    <row r="22" ht="17.1" customHeight="1" spans="1:3">
      <c r="A22" s="77">
        <v>503</v>
      </c>
      <c r="B22" s="155" t="s">
        <v>1112</v>
      </c>
      <c r="C22" s="94">
        <f>SUM(C23:C29)</f>
        <v>4</v>
      </c>
    </row>
    <row r="23" ht="17.1" customHeight="1" spans="1:3">
      <c r="A23" s="77">
        <v>50301</v>
      </c>
      <c r="B23" s="77" t="s">
        <v>1113</v>
      </c>
      <c r="C23" s="94"/>
    </row>
    <row r="24" ht="16.9" customHeight="1" spans="1:3">
      <c r="A24" s="77">
        <v>50302</v>
      </c>
      <c r="B24" s="77" t="s">
        <v>1114</v>
      </c>
      <c r="C24" s="94"/>
    </row>
    <row r="25" ht="16.9" customHeight="1" spans="1:3">
      <c r="A25" s="77">
        <v>50303</v>
      </c>
      <c r="B25" s="77" t="s">
        <v>1115</v>
      </c>
      <c r="C25" s="94"/>
    </row>
    <row r="26" ht="16.9" customHeight="1" spans="1:3">
      <c r="A26" s="77">
        <v>50305</v>
      </c>
      <c r="B26" s="77" t="s">
        <v>1116</v>
      </c>
      <c r="C26" s="94"/>
    </row>
    <row r="27" ht="16.9" customHeight="1" spans="1:3">
      <c r="A27" s="77">
        <v>50306</v>
      </c>
      <c r="B27" s="77" t="s">
        <v>1117</v>
      </c>
      <c r="C27" s="94">
        <v>4</v>
      </c>
    </row>
    <row r="28" ht="16.9" customHeight="1" spans="1:3">
      <c r="A28" s="77">
        <v>50307</v>
      </c>
      <c r="B28" s="77" t="s">
        <v>1118</v>
      </c>
      <c r="C28" s="94"/>
    </row>
    <row r="29" ht="16.9" customHeight="1" spans="1:3">
      <c r="A29" s="77">
        <v>50399</v>
      </c>
      <c r="B29" s="77" t="s">
        <v>1119</v>
      </c>
      <c r="C29" s="94"/>
    </row>
    <row r="30" ht="16.9" customHeight="1" spans="1:3">
      <c r="A30" s="77">
        <v>504</v>
      </c>
      <c r="B30" s="155" t="s">
        <v>1120</v>
      </c>
      <c r="C30" s="94">
        <f>SUM(C31:C36)</f>
        <v>0</v>
      </c>
    </row>
    <row r="31" ht="16.9" customHeight="1" spans="1:3">
      <c r="A31" s="77">
        <v>50401</v>
      </c>
      <c r="B31" s="77" t="s">
        <v>1113</v>
      </c>
      <c r="C31" s="94"/>
    </row>
    <row r="32" ht="16.9" customHeight="1" spans="1:3">
      <c r="A32" s="77">
        <v>50402</v>
      </c>
      <c r="B32" s="77" t="s">
        <v>1114</v>
      </c>
      <c r="C32" s="94"/>
    </row>
    <row r="33" ht="16.9" customHeight="1" spans="1:3">
      <c r="A33" s="77">
        <v>50403</v>
      </c>
      <c r="B33" s="77" t="s">
        <v>1115</v>
      </c>
      <c r="C33" s="94"/>
    </row>
    <row r="34" ht="16.9" customHeight="1" spans="1:3">
      <c r="A34" s="77">
        <v>50404</v>
      </c>
      <c r="B34" s="77" t="s">
        <v>1117</v>
      </c>
      <c r="C34" s="94"/>
    </row>
    <row r="35" ht="16.9" customHeight="1" spans="1:3">
      <c r="A35" s="77">
        <v>50405</v>
      </c>
      <c r="B35" s="77" t="s">
        <v>1118</v>
      </c>
      <c r="C35" s="94"/>
    </row>
    <row r="36" ht="16.9" customHeight="1" spans="1:3">
      <c r="A36" s="77">
        <v>50499</v>
      </c>
      <c r="B36" s="77" t="s">
        <v>1119</v>
      </c>
      <c r="C36" s="94"/>
    </row>
    <row r="37" ht="16.9" customHeight="1" spans="1:3">
      <c r="A37" s="77">
        <v>505</v>
      </c>
      <c r="B37" s="155" t="s">
        <v>1121</v>
      </c>
      <c r="C37" s="94">
        <f>SUM(C38:C40)</f>
        <v>61618</v>
      </c>
    </row>
    <row r="38" ht="16.9" customHeight="1" spans="1:3">
      <c r="A38" s="77">
        <v>50501</v>
      </c>
      <c r="B38" s="77" t="s">
        <v>1122</v>
      </c>
      <c r="C38" s="94">
        <v>58164</v>
      </c>
    </row>
    <row r="39" ht="16.9" customHeight="1" spans="1:3">
      <c r="A39" s="77">
        <v>50502</v>
      </c>
      <c r="B39" s="77" t="s">
        <v>1123</v>
      </c>
      <c r="C39" s="94">
        <v>3454</v>
      </c>
    </row>
    <row r="40" ht="16.9" customHeight="1" spans="1:3">
      <c r="A40" s="77">
        <v>50599</v>
      </c>
      <c r="B40" s="77" t="s">
        <v>1124</v>
      </c>
      <c r="C40" s="94"/>
    </row>
    <row r="41" ht="16.9" customHeight="1" spans="1:3">
      <c r="A41" s="77">
        <v>506</v>
      </c>
      <c r="B41" s="155" t="s">
        <v>1125</v>
      </c>
      <c r="C41" s="94">
        <f>SUM(C42:C43)</f>
        <v>2</v>
      </c>
    </row>
    <row r="42" ht="16.9" customHeight="1" spans="1:3">
      <c r="A42" s="77">
        <v>50601</v>
      </c>
      <c r="B42" s="77" t="s">
        <v>1126</v>
      </c>
      <c r="C42" s="94">
        <v>2</v>
      </c>
    </row>
    <row r="43" ht="16.9" customHeight="1" spans="1:3">
      <c r="A43" s="77">
        <v>50602</v>
      </c>
      <c r="B43" s="77" t="s">
        <v>1127</v>
      </c>
      <c r="C43" s="94"/>
    </row>
    <row r="44" ht="16.9" customHeight="1" spans="1:3">
      <c r="A44" s="77">
        <v>507</v>
      </c>
      <c r="B44" s="155" t="s">
        <v>1128</v>
      </c>
      <c r="C44" s="94">
        <f>SUM(C45:C47)</f>
        <v>0</v>
      </c>
    </row>
    <row r="45" ht="16.9" customHeight="1" spans="1:3">
      <c r="A45" s="77">
        <v>50701</v>
      </c>
      <c r="B45" s="77" t="s">
        <v>1129</v>
      </c>
      <c r="C45" s="94"/>
    </row>
    <row r="46" ht="16.9" customHeight="1" spans="1:3">
      <c r="A46" s="77">
        <v>50702</v>
      </c>
      <c r="B46" s="77" t="s">
        <v>1130</v>
      </c>
      <c r="C46" s="94"/>
    </row>
    <row r="47" ht="16.9" customHeight="1" spans="1:3">
      <c r="A47" s="77">
        <v>50799</v>
      </c>
      <c r="B47" s="77" t="s">
        <v>1131</v>
      </c>
      <c r="C47" s="94"/>
    </row>
    <row r="48" ht="16.9" customHeight="1" spans="1:3">
      <c r="A48" s="77">
        <v>508</v>
      </c>
      <c r="B48" s="155" t="s">
        <v>1132</v>
      </c>
      <c r="C48" s="94">
        <f>SUM(C49:C52)</f>
        <v>0</v>
      </c>
    </row>
    <row r="49" ht="16.9" customHeight="1" spans="1:3">
      <c r="A49" s="77">
        <v>50803</v>
      </c>
      <c r="B49" s="77" t="s">
        <v>1133</v>
      </c>
      <c r="C49" s="94"/>
    </row>
    <row r="50" ht="16.9" customHeight="1" spans="1:3">
      <c r="A50" s="77">
        <v>50804</v>
      </c>
      <c r="B50" s="77" t="s">
        <v>1134</v>
      </c>
      <c r="C50" s="94"/>
    </row>
    <row r="51" ht="16.9" customHeight="1" spans="1:3">
      <c r="A51" s="77">
        <v>50805</v>
      </c>
      <c r="B51" s="77" t="s">
        <v>1135</v>
      </c>
      <c r="C51" s="94"/>
    </row>
    <row r="52" ht="16.9" customHeight="1" spans="1:3">
      <c r="A52" s="77">
        <v>50899</v>
      </c>
      <c r="B52" s="77" t="s">
        <v>1136</v>
      </c>
      <c r="C52" s="94"/>
    </row>
    <row r="53" ht="16.9" customHeight="1" spans="1:3">
      <c r="A53" s="77">
        <v>509</v>
      </c>
      <c r="B53" s="155" t="s">
        <v>1137</v>
      </c>
      <c r="C53" s="94">
        <f>SUM(C54:C58)</f>
        <v>4948</v>
      </c>
    </row>
    <row r="54" ht="16.9" customHeight="1" spans="1:3">
      <c r="A54" s="77">
        <v>50901</v>
      </c>
      <c r="B54" s="77" t="s">
        <v>1138</v>
      </c>
      <c r="C54" s="94">
        <v>969</v>
      </c>
    </row>
    <row r="55" ht="16.9" customHeight="1" spans="1:3">
      <c r="A55" s="77">
        <v>50902</v>
      </c>
      <c r="B55" s="77" t="s">
        <v>1139</v>
      </c>
      <c r="C55" s="94"/>
    </row>
    <row r="56" ht="16.9" customHeight="1" spans="1:3">
      <c r="A56" s="77">
        <v>50903</v>
      </c>
      <c r="B56" s="77" t="s">
        <v>1140</v>
      </c>
      <c r="C56" s="94"/>
    </row>
    <row r="57" ht="16.9" customHeight="1" spans="1:3">
      <c r="A57" s="77">
        <v>50905</v>
      </c>
      <c r="B57" s="77" t="s">
        <v>1141</v>
      </c>
      <c r="C57" s="94">
        <v>3969</v>
      </c>
    </row>
    <row r="58" ht="16.9" customHeight="1" spans="1:3">
      <c r="A58" s="77">
        <v>50999</v>
      </c>
      <c r="B58" s="77" t="s">
        <v>1142</v>
      </c>
      <c r="C58" s="94">
        <v>10</v>
      </c>
    </row>
    <row r="59" ht="16.9" customHeight="1" spans="1:3">
      <c r="A59" s="77">
        <v>510</v>
      </c>
      <c r="B59" s="155" t="s">
        <v>1143</v>
      </c>
      <c r="C59" s="94">
        <f>SUM(C60:C62)</f>
        <v>0</v>
      </c>
    </row>
    <row r="60" ht="16.9" customHeight="1" spans="1:3">
      <c r="A60" s="77">
        <v>51002</v>
      </c>
      <c r="B60" s="77" t="s">
        <v>1144</v>
      </c>
      <c r="C60" s="94"/>
    </row>
    <row r="61" ht="16.9" customHeight="1" spans="1:3">
      <c r="A61" s="77">
        <v>51003</v>
      </c>
      <c r="B61" s="77" t="s">
        <v>473</v>
      </c>
      <c r="C61" s="94"/>
    </row>
    <row r="62" ht="16.9" customHeight="1" spans="1:3">
      <c r="A62" s="77">
        <v>51004</v>
      </c>
      <c r="B62" s="77" t="s">
        <v>1145</v>
      </c>
      <c r="C62" s="94"/>
    </row>
    <row r="63" ht="16.9" customHeight="1" spans="1:3">
      <c r="A63" s="77">
        <v>511</v>
      </c>
      <c r="B63" s="155" t="s">
        <v>1146</v>
      </c>
      <c r="C63" s="94">
        <f>SUM(C64:C67)</f>
        <v>0</v>
      </c>
    </row>
    <row r="64" ht="16.9" customHeight="1" spans="1:3">
      <c r="A64" s="77">
        <v>51101</v>
      </c>
      <c r="B64" s="77" t="s">
        <v>1147</v>
      </c>
      <c r="C64" s="94"/>
    </row>
    <row r="65" ht="16.9" customHeight="1" spans="1:3">
      <c r="A65" s="77">
        <v>51102</v>
      </c>
      <c r="B65" s="77" t="s">
        <v>1148</v>
      </c>
      <c r="C65" s="94"/>
    </row>
    <row r="66" ht="16.9" customHeight="1" spans="1:3">
      <c r="A66" s="77">
        <v>51103</v>
      </c>
      <c r="B66" s="77" t="s">
        <v>1149</v>
      </c>
      <c r="C66" s="94"/>
    </row>
    <row r="67" ht="16.9" customHeight="1" spans="1:3">
      <c r="A67" s="77">
        <v>51104</v>
      </c>
      <c r="B67" s="77" t="s">
        <v>1150</v>
      </c>
      <c r="C67" s="94"/>
    </row>
    <row r="68" ht="16.9" customHeight="1" spans="1:3">
      <c r="A68" s="77">
        <v>599</v>
      </c>
      <c r="B68" s="155" t="s">
        <v>1151</v>
      </c>
      <c r="C68" s="94">
        <f>SUM(C69:C73)</f>
        <v>0</v>
      </c>
    </row>
    <row r="69" ht="16.9" customHeight="1" spans="1:3">
      <c r="A69" s="77">
        <v>59907</v>
      </c>
      <c r="B69" s="77" t="s">
        <v>1152</v>
      </c>
      <c r="C69" s="94"/>
    </row>
    <row r="70" ht="16.9" customHeight="1" spans="1:3">
      <c r="A70" s="77">
        <v>59908</v>
      </c>
      <c r="B70" s="77" t="s">
        <v>1153</v>
      </c>
      <c r="C70" s="94"/>
    </row>
    <row r="71" ht="16.9" customHeight="1" spans="1:3">
      <c r="A71" s="77">
        <v>59909</v>
      </c>
      <c r="B71" s="77" t="s">
        <v>1154</v>
      </c>
      <c r="C71" s="94"/>
    </row>
    <row r="72" ht="16.9" customHeight="1" spans="1:3">
      <c r="A72" s="77">
        <v>59910</v>
      </c>
      <c r="B72" s="77" t="s">
        <v>1155</v>
      </c>
      <c r="C72" s="94"/>
    </row>
    <row r="73" ht="16.9" customHeight="1" spans="1:3">
      <c r="A73" s="77">
        <v>59999</v>
      </c>
      <c r="B73" s="77" t="s">
        <v>935</v>
      </c>
      <c r="C73" s="94"/>
    </row>
  </sheetData>
  <mergeCells count="4">
    <mergeCell ref="A1:C1"/>
    <mergeCell ref="A3:A4"/>
    <mergeCell ref="B3:B4"/>
    <mergeCell ref="C3:C4"/>
  </mergeCells>
  <dataValidations count="1">
    <dataValidation type="decimal" operator="between" allowBlank="1" showInputMessage="1" showErrorMessage="1" sqref="C5:C73">
      <formula1>-99999999999999</formula1>
      <formula2>99999999999999</formula2>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2"/>
  <sheetViews>
    <sheetView workbookViewId="0">
      <selection activeCell="G12" sqref="G12"/>
    </sheetView>
  </sheetViews>
  <sheetFormatPr defaultColWidth="12.125" defaultRowHeight="16.9" customHeight="1" outlineLevelCol="3"/>
  <cols>
    <col min="1" max="1" width="31.5" style="106" customWidth="1"/>
    <col min="2" max="2" width="19.5" style="120" customWidth="1"/>
    <col min="3" max="3" width="27.625" style="120" customWidth="1"/>
    <col min="4" max="4" width="19.5" style="120" customWidth="1"/>
    <col min="5" max="255" width="12.125" style="4"/>
    <col min="256" max="256" width="54.375" style="4" customWidth="1"/>
    <col min="257" max="257" width="19.5" style="4" customWidth="1"/>
    <col min="258" max="258" width="54.375" style="4" customWidth="1"/>
    <col min="259" max="259" width="19.5" style="4" customWidth="1"/>
    <col min="260" max="511" width="12.125" style="4"/>
    <col min="512" max="512" width="54.375" style="4" customWidth="1"/>
    <col min="513" max="513" width="19.5" style="4" customWidth="1"/>
    <col min="514" max="514" width="54.375" style="4" customWidth="1"/>
    <col min="515" max="515" width="19.5" style="4" customWidth="1"/>
    <col min="516" max="767" width="12.125" style="4"/>
    <col min="768" max="768" width="54.375" style="4" customWidth="1"/>
    <col min="769" max="769" width="19.5" style="4" customWidth="1"/>
    <col min="770" max="770" width="54.375" style="4" customWidth="1"/>
    <col min="771" max="771" width="19.5" style="4" customWidth="1"/>
    <col min="772" max="1023" width="12.125" style="4"/>
    <col min="1024" max="1024" width="54.375" style="4" customWidth="1"/>
    <col min="1025" max="1025" width="19.5" style="4" customWidth="1"/>
    <col min="1026" max="1026" width="54.375" style="4" customWidth="1"/>
    <col min="1027" max="1027" width="19.5" style="4" customWidth="1"/>
    <col min="1028" max="1279" width="12.125" style="4"/>
    <col min="1280" max="1280" width="54.375" style="4" customWidth="1"/>
    <col min="1281" max="1281" width="19.5" style="4" customWidth="1"/>
    <col min="1282" max="1282" width="54.375" style="4" customWidth="1"/>
    <col min="1283" max="1283" width="19.5" style="4" customWidth="1"/>
    <col min="1284" max="1535" width="12.125" style="4"/>
    <col min="1536" max="1536" width="54.375" style="4" customWidth="1"/>
    <col min="1537" max="1537" width="19.5" style="4" customWidth="1"/>
    <col min="1538" max="1538" width="54.375" style="4" customWidth="1"/>
    <col min="1539" max="1539" width="19.5" style="4" customWidth="1"/>
    <col min="1540" max="1791" width="12.125" style="4"/>
    <col min="1792" max="1792" width="54.375" style="4" customWidth="1"/>
    <col min="1793" max="1793" width="19.5" style="4" customWidth="1"/>
    <col min="1794" max="1794" width="54.375" style="4" customWidth="1"/>
    <col min="1795" max="1795" width="19.5" style="4" customWidth="1"/>
    <col min="1796" max="2047" width="12.125" style="4"/>
    <col min="2048" max="2048" width="54.375" style="4" customWidth="1"/>
    <col min="2049" max="2049" width="19.5" style="4" customWidth="1"/>
    <col min="2050" max="2050" width="54.375" style="4" customWidth="1"/>
    <col min="2051" max="2051" width="19.5" style="4" customWidth="1"/>
    <col min="2052" max="2303" width="12.125" style="4"/>
    <col min="2304" max="2304" width="54.375" style="4" customWidth="1"/>
    <col min="2305" max="2305" width="19.5" style="4" customWidth="1"/>
    <col min="2306" max="2306" width="54.375" style="4" customWidth="1"/>
    <col min="2307" max="2307" width="19.5" style="4" customWidth="1"/>
    <col min="2308" max="2559" width="12.125" style="4"/>
    <col min="2560" max="2560" width="54.375" style="4" customWidth="1"/>
    <col min="2561" max="2561" width="19.5" style="4" customWidth="1"/>
    <col min="2562" max="2562" width="54.375" style="4" customWidth="1"/>
    <col min="2563" max="2563" width="19.5" style="4" customWidth="1"/>
    <col min="2564" max="2815" width="12.125" style="4"/>
    <col min="2816" max="2816" width="54.375" style="4" customWidth="1"/>
    <col min="2817" max="2817" width="19.5" style="4" customWidth="1"/>
    <col min="2818" max="2818" width="54.375" style="4" customWidth="1"/>
    <col min="2819" max="2819" width="19.5" style="4" customWidth="1"/>
    <col min="2820" max="3071" width="12.125" style="4"/>
    <col min="3072" max="3072" width="54.375" style="4" customWidth="1"/>
    <col min="3073" max="3073" width="19.5" style="4" customWidth="1"/>
    <col min="3074" max="3074" width="54.375" style="4" customWidth="1"/>
    <col min="3075" max="3075" width="19.5" style="4" customWidth="1"/>
    <col min="3076" max="3327" width="12.125" style="4"/>
    <col min="3328" max="3328" width="54.375" style="4" customWidth="1"/>
    <col min="3329" max="3329" width="19.5" style="4" customWidth="1"/>
    <col min="3330" max="3330" width="54.375" style="4" customWidth="1"/>
    <col min="3331" max="3331" width="19.5" style="4" customWidth="1"/>
    <col min="3332" max="3583" width="12.125" style="4"/>
    <col min="3584" max="3584" width="54.375" style="4" customWidth="1"/>
    <col min="3585" max="3585" width="19.5" style="4" customWidth="1"/>
    <col min="3586" max="3586" width="54.375" style="4" customWidth="1"/>
    <col min="3587" max="3587" width="19.5" style="4" customWidth="1"/>
    <col min="3588" max="3839" width="12.125" style="4"/>
    <col min="3840" max="3840" width="54.375" style="4" customWidth="1"/>
    <col min="3841" max="3841" width="19.5" style="4" customWidth="1"/>
    <col min="3842" max="3842" width="54.375" style="4" customWidth="1"/>
    <col min="3843" max="3843" width="19.5" style="4" customWidth="1"/>
    <col min="3844" max="4095" width="12.125" style="4"/>
    <col min="4096" max="4096" width="54.375" style="4" customWidth="1"/>
    <col min="4097" max="4097" width="19.5" style="4" customWidth="1"/>
    <col min="4098" max="4098" width="54.375" style="4" customWidth="1"/>
    <col min="4099" max="4099" width="19.5" style="4" customWidth="1"/>
    <col min="4100" max="4351" width="12.125" style="4"/>
    <col min="4352" max="4352" width="54.375" style="4" customWidth="1"/>
    <col min="4353" max="4353" width="19.5" style="4" customWidth="1"/>
    <col min="4354" max="4354" width="54.375" style="4" customWidth="1"/>
    <col min="4355" max="4355" width="19.5" style="4" customWidth="1"/>
    <col min="4356" max="4607" width="12.125" style="4"/>
    <col min="4608" max="4608" width="54.375" style="4" customWidth="1"/>
    <col min="4609" max="4609" width="19.5" style="4" customWidth="1"/>
    <col min="4610" max="4610" width="54.375" style="4" customWidth="1"/>
    <col min="4611" max="4611" width="19.5" style="4" customWidth="1"/>
    <col min="4612" max="4863" width="12.125" style="4"/>
    <col min="4864" max="4864" width="54.375" style="4" customWidth="1"/>
    <col min="4865" max="4865" width="19.5" style="4" customWidth="1"/>
    <col min="4866" max="4866" width="54.375" style="4" customWidth="1"/>
    <col min="4867" max="4867" width="19.5" style="4" customWidth="1"/>
    <col min="4868" max="5119" width="12.125" style="4"/>
    <col min="5120" max="5120" width="54.375" style="4" customWidth="1"/>
    <col min="5121" max="5121" width="19.5" style="4" customWidth="1"/>
    <col min="5122" max="5122" width="54.375" style="4" customWidth="1"/>
    <col min="5123" max="5123" width="19.5" style="4" customWidth="1"/>
    <col min="5124" max="5375" width="12.125" style="4"/>
    <col min="5376" max="5376" width="54.375" style="4" customWidth="1"/>
    <col min="5377" max="5377" width="19.5" style="4" customWidth="1"/>
    <col min="5378" max="5378" width="54.375" style="4" customWidth="1"/>
    <col min="5379" max="5379" width="19.5" style="4" customWidth="1"/>
    <col min="5380" max="5631" width="12.125" style="4"/>
    <col min="5632" max="5632" width="54.375" style="4" customWidth="1"/>
    <col min="5633" max="5633" width="19.5" style="4" customWidth="1"/>
    <col min="5634" max="5634" width="54.375" style="4" customWidth="1"/>
    <col min="5635" max="5635" width="19.5" style="4" customWidth="1"/>
    <col min="5636" max="5887" width="12.125" style="4"/>
    <col min="5888" max="5888" width="54.375" style="4" customWidth="1"/>
    <col min="5889" max="5889" width="19.5" style="4" customWidth="1"/>
    <col min="5890" max="5890" width="54.375" style="4" customWidth="1"/>
    <col min="5891" max="5891" width="19.5" style="4" customWidth="1"/>
    <col min="5892" max="6143" width="12.125" style="4"/>
    <col min="6144" max="6144" width="54.375" style="4" customWidth="1"/>
    <col min="6145" max="6145" width="19.5" style="4" customWidth="1"/>
    <col min="6146" max="6146" width="54.375" style="4" customWidth="1"/>
    <col min="6147" max="6147" width="19.5" style="4" customWidth="1"/>
    <col min="6148" max="6399" width="12.125" style="4"/>
    <col min="6400" max="6400" width="54.375" style="4" customWidth="1"/>
    <col min="6401" max="6401" width="19.5" style="4" customWidth="1"/>
    <col min="6402" max="6402" width="54.375" style="4" customWidth="1"/>
    <col min="6403" max="6403" width="19.5" style="4" customWidth="1"/>
    <col min="6404" max="6655" width="12.125" style="4"/>
    <col min="6656" max="6656" width="54.375" style="4" customWidth="1"/>
    <col min="6657" max="6657" width="19.5" style="4" customWidth="1"/>
    <col min="6658" max="6658" width="54.375" style="4" customWidth="1"/>
    <col min="6659" max="6659" width="19.5" style="4" customWidth="1"/>
    <col min="6660" max="6911" width="12.125" style="4"/>
    <col min="6912" max="6912" width="54.375" style="4" customWidth="1"/>
    <col min="6913" max="6913" width="19.5" style="4" customWidth="1"/>
    <col min="6914" max="6914" width="54.375" style="4" customWidth="1"/>
    <col min="6915" max="6915" width="19.5" style="4" customWidth="1"/>
    <col min="6916" max="7167" width="12.125" style="4"/>
    <col min="7168" max="7168" width="54.375" style="4" customWidth="1"/>
    <col min="7169" max="7169" width="19.5" style="4" customWidth="1"/>
    <col min="7170" max="7170" width="54.375" style="4" customWidth="1"/>
    <col min="7171" max="7171" width="19.5" style="4" customWidth="1"/>
    <col min="7172" max="7423" width="12.125" style="4"/>
    <col min="7424" max="7424" width="54.375" style="4" customWidth="1"/>
    <col min="7425" max="7425" width="19.5" style="4" customWidth="1"/>
    <col min="7426" max="7426" width="54.375" style="4" customWidth="1"/>
    <col min="7427" max="7427" width="19.5" style="4" customWidth="1"/>
    <col min="7428" max="7679" width="12.125" style="4"/>
    <col min="7680" max="7680" width="54.375" style="4" customWidth="1"/>
    <col min="7681" max="7681" width="19.5" style="4" customWidth="1"/>
    <col min="7682" max="7682" width="54.375" style="4" customWidth="1"/>
    <col min="7683" max="7683" width="19.5" style="4" customWidth="1"/>
    <col min="7684" max="7935" width="12.125" style="4"/>
    <col min="7936" max="7936" width="54.375" style="4" customWidth="1"/>
    <col min="7937" max="7937" width="19.5" style="4" customWidth="1"/>
    <col min="7938" max="7938" width="54.375" style="4" customWidth="1"/>
    <col min="7939" max="7939" width="19.5" style="4" customWidth="1"/>
    <col min="7940" max="8191" width="12.125" style="4"/>
    <col min="8192" max="8192" width="54.375" style="4" customWidth="1"/>
    <col min="8193" max="8193" width="19.5" style="4" customWidth="1"/>
    <col min="8194" max="8194" width="54.375" style="4" customWidth="1"/>
    <col min="8195" max="8195" width="19.5" style="4" customWidth="1"/>
    <col min="8196" max="8447" width="12.125" style="4"/>
    <col min="8448" max="8448" width="54.375" style="4" customWidth="1"/>
    <col min="8449" max="8449" width="19.5" style="4" customWidth="1"/>
    <col min="8450" max="8450" width="54.375" style="4" customWidth="1"/>
    <col min="8451" max="8451" width="19.5" style="4" customWidth="1"/>
    <col min="8452" max="8703" width="12.125" style="4"/>
    <col min="8704" max="8704" width="54.375" style="4" customWidth="1"/>
    <col min="8705" max="8705" width="19.5" style="4" customWidth="1"/>
    <col min="8706" max="8706" width="54.375" style="4" customWidth="1"/>
    <col min="8707" max="8707" width="19.5" style="4" customWidth="1"/>
    <col min="8708" max="8959" width="12.125" style="4"/>
    <col min="8960" max="8960" width="54.375" style="4" customWidth="1"/>
    <col min="8961" max="8961" width="19.5" style="4" customWidth="1"/>
    <col min="8962" max="8962" width="54.375" style="4" customWidth="1"/>
    <col min="8963" max="8963" width="19.5" style="4" customWidth="1"/>
    <col min="8964" max="9215" width="12.125" style="4"/>
    <col min="9216" max="9216" width="54.375" style="4" customWidth="1"/>
    <col min="9217" max="9217" width="19.5" style="4" customWidth="1"/>
    <col min="9218" max="9218" width="54.375" style="4" customWidth="1"/>
    <col min="9219" max="9219" width="19.5" style="4" customWidth="1"/>
    <col min="9220" max="9471" width="12.125" style="4"/>
    <col min="9472" max="9472" width="54.375" style="4" customWidth="1"/>
    <col min="9473" max="9473" width="19.5" style="4" customWidth="1"/>
    <col min="9474" max="9474" width="54.375" style="4" customWidth="1"/>
    <col min="9475" max="9475" width="19.5" style="4" customWidth="1"/>
    <col min="9476" max="9727" width="12.125" style="4"/>
    <col min="9728" max="9728" width="54.375" style="4" customWidth="1"/>
    <col min="9729" max="9729" width="19.5" style="4" customWidth="1"/>
    <col min="9730" max="9730" width="54.375" style="4" customWidth="1"/>
    <col min="9731" max="9731" width="19.5" style="4" customWidth="1"/>
    <col min="9732" max="9983" width="12.125" style="4"/>
    <col min="9984" max="9984" width="54.375" style="4" customWidth="1"/>
    <col min="9985" max="9985" width="19.5" style="4" customWidth="1"/>
    <col min="9986" max="9986" width="54.375" style="4" customWidth="1"/>
    <col min="9987" max="9987" width="19.5" style="4" customWidth="1"/>
    <col min="9988" max="10239" width="12.125" style="4"/>
    <col min="10240" max="10240" width="54.375" style="4" customWidth="1"/>
    <col min="10241" max="10241" width="19.5" style="4" customWidth="1"/>
    <col min="10242" max="10242" width="54.375" style="4" customWidth="1"/>
    <col min="10243" max="10243" width="19.5" style="4" customWidth="1"/>
    <col min="10244" max="10495" width="12.125" style="4"/>
    <col min="10496" max="10496" width="54.375" style="4" customWidth="1"/>
    <col min="10497" max="10497" width="19.5" style="4" customWidth="1"/>
    <col min="10498" max="10498" width="54.375" style="4" customWidth="1"/>
    <col min="10499" max="10499" width="19.5" style="4" customWidth="1"/>
    <col min="10500" max="10751" width="12.125" style="4"/>
    <col min="10752" max="10752" width="54.375" style="4" customWidth="1"/>
    <col min="10753" max="10753" width="19.5" style="4" customWidth="1"/>
    <col min="10754" max="10754" width="54.375" style="4" customWidth="1"/>
    <col min="10755" max="10755" width="19.5" style="4" customWidth="1"/>
    <col min="10756" max="11007" width="12.125" style="4"/>
    <col min="11008" max="11008" width="54.375" style="4" customWidth="1"/>
    <col min="11009" max="11009" width="19.5" style="4" customWidth="1"/>
    <col min="11010" max="11010" width="54.375" style="4" customWidth="1"/>
    <col min="11011" max="11011" width="19.5" style="4" customWidth="1"/>
    <col min="11012" max="11263" width="12.125" style="4"/>
    <col min="11264" max="11264" width="54.375" style="4" customWidth="1"/>
    <col min="11265" max="11265" width="19.5" style="4" customWidth="1"/>
    <col min="11266" max="11266" width="54.375" style="4" customWidth="1"/>
    <col min="11267" max="11267" width="19.5" style="4" customWidth="1"/>
    <col min="11268" max="11519" width="12.125" style="4"/>
    <col min="11520" max="11520" width="54.375" style="4" customWidth="1"/>
    <col min="11521" max="11521" width="19.5" style="4" customWidth="1"/>
    <col min="11522" max="11522" width="54.375" style="4" customWidth="1"/>
    <col min="11523" max="11523" width="19.5" style="4" customWidth="1"/>
    <col min="11524" max="11775" width="12.125" style="4"/>
    <col min="11776" max="11776" width="54.375" style="4" customWidth="1"/>
    <col min="11777" max="11777" width="19.5" style="4" customWidth="1"/>
    <col min="11778" max="11778" width="54.375" style="4" customWidth="1"/>
    <col min="11779" max="11779" width="19.5" style="4" customWidth="1"/>
    <col min="11780" max="12031" width="12.125" style="4"/>
    <col min="12032" max="12032" width="54.375" style="4" customWidth="1"/>
    <col min="12033" max="12033" width="19.5" style="4" customWidth="1"/>
    <col min="12034" max="12034" width="54.375" style="4" customWidth="1"/>
    <col min="12035" max="12035" width="19.5" style="4" customWidth="1"/>
    <col min="12036" max="12287" width="12.125" style="4"/>
    <col min="12288" max="12288" width="54.375" style="4" customWidth="1"/>
    <col min="12289" max="12289" width="19.5" style="4" customWidth="1"/>
    <col min="12290" max="12290" width="54.375" style="4" customWidth="1"/>
    <col min="12291" max="12291" width="19.5" style="4" customWidth="1"/>
    <col min="12292" max="12543" width="12.125" style="4"/>
    <col min="12544" max="12544" width="54.375" style="4" customWidth="1"/>
    <col min="12545" max="12545" width="19.5" style="4" customWidth="1"/>
    <col min="12546" max="12546" width="54.375" style="4" customWidth="1"/>
    <col min="12547" max="12547" width="19.5" style="4" customWidth="1"/>
    <col min="12548" max="12799" width="12.125" style="4"/>
    <col min="12800" max="12800" width="54.375" style="4" customWidth="1"/>
    <col min="12801" max="12801" width="19.5" style="4" customWidth="1"/>
    <col min="12802" max="12802" width="54.375" style="4" customWidth="1"/>
    <col min="12803" max="12803" width="19.5" style="4" customWidth="1"/>
    <col min="12804" max="13055" width="12.125" style="4"/>
    <col min="13056" max="13056" width="54.375" style="4" customWidth="1"/>
    <col min="13057" max="13057" width="19.5" style="4" customWidth="1"/>
    <col min="13058" max="13058" width="54.375" style="4" customWidth="1"/>
    <col min="13059" max="13059" width="19.5" style="4" customWidth="1"/>
    <col min="13060" max="13311" width="12.125" style="4"/>
    <col min="13312" max="13312" width="54.375" style="4" customWidth="1"/>
    <col min="13313" max="13313" width="19.5" style="4" customWidth="1"/>
    <col min="13314" max="13314" width="54.375" style="4" customWidth="1"/>
    <col min="13315" max="13315" width="19.5" style="4" customWidth="1"/>
    <col min="13316" max="13567" width="12.125" style="4"/>
    <col min="13568" max="13568" width="54.375" style="4" customWidth="1"/>
    <col min="13569" max="13569" width="19.5" style="4" customWidth="1"/>
    <col min="13570" max="13570" width="54.375" style="4" customWidth="1"/>
    <col min="13571" max="13571" width="19.5" style="4" customWidth="1"/>
    <col min="13572" max="13823" width="12.125" style="4"/>
    <col min="13824" max="13824" width="54.375" style="4" customWidth="1"/>
    <col min="13825" max="13825" width="19.5" style="4" customWidth="1"/>
    <col min="13826" max="13826" width="54.375" style="4" customWidth="1"/>
    <col min="13827" max="13827" width="19.5" style="4" customWidth="1"/>
    <col min="13828" max="14079" width="12.125" style="4"/>
    <col min="14080" max="14080" width="54.375" style="4" customWidth="1"/>
    <col min="14081" max="14081" width="19.5" style="4" customWidth="1"/>
    <col min="14082" max="14082" width="54.375" style="4" customWidth="1"/>
    <col min="14083" max="14083" width="19.5" style="4" customWidth="1"/>
    <col min="14084" max="14335" width="12.125" style="4"/>
    <col min="14336" max="14336" width="54.375" style="4" customWidth="1"/>
    <col min="14337" max="14337" width="19.5" style="4" customWidth="1"/>
    <col min="14338" max="14338" width="54.375" style="4" customWidth="1"/>
    <col min="14339" max="14339" width="19.5" style="4" customWidth="1"/>
    <col min="14340" max="14591" width="12.125" style="4"/>
    <col min="14592" max="14592" width="54.375" style="4" customWidth="1"/>
    <col min="14593" max="14593" width="19.5" style="4" customWidth="1"/>
    <col min="14594" max="14594" width="54.375" style="4" customWidth="1"/>
    <col min="14595" max="14595" width="19.5" style="4" customWidth="1"/>
    <col min="14596" max="14847" width="12.125" style="4"/>
    <col min="14848" max="14848" width="54.375" style="4" customWidth="1"/>
    <col min="14849" max="14849" width="19.5" style="4" customWidth="1"/>
    <col min="14850" max="14850" width="54.375" style="4" customWidth="1"/>
    <col min="14851" max="14851" width="19.5" style="4" customWidth="1"/>
    <col min="14852" max="15103" width="12.125" style="4"/>
    <col min="15104" max="15104" width="54.375" style="4" customWidth="1"/>
    <col min="15105" max="15105" width="19.5" style="4" customWidth="1"/>
    <col min="15106" max="15106" width="54.375" style="4" customWidth="1"/>
    <col min="15107" max="15107" width="19.5" style="4" customWidth="1"/>
    <col min="15108" max="15359" width="12.125" style="4"/>
    <col min="15360" max="15360" width="54.375" style="4" customWidth="1"/>
    <col min="15361" max="15361" width="19.5" style="4" customWidth="1"/>
    <col min="15362" max="15362" width="54.375" style="4" customWidth="1"/>
    <col min="15363" max="15363" width="19.5" style="4" customWidth="1"/>
    <col min="15364" max="15615" width="12.125" style="4"/>
    <col min="15616" max="15616" width="54.375" style="4" customWidth="1"/>
    <col min="15617" max="15617" width="19.5" style="4" customWidth="1"/>
    <col min="15618" max="15618" width="54.375" style="4" customWidth="1"/>
    <col min="15619" max="15619" width="19.5" style="4" customWidth="1"/>
    <col min="15620" max="15871" width="12.125" style="4"/>
    <col min="15872" max="15872" width="54.375" style="4" customWidth="1"/>
    <col min="15873" max="15873" width="19.5" style="4" customWidth="1"/>
    <col min="15874" max="15874" width="54.375" style="4" customWidth="1"/>
    <col min="15875" max="15875" width="19.5" style="4" customWidth="1"/>
    <col min="15876" max="16127" width="12.125" style="4"/>
    <col min="16128" max="16128" width="54.375" style="4" customWidth="1"/>
    <col min="16129" max="16129" width="19.5" style="4" customWidth="1"/>
    <col min="16130" max="16130" width="54.375" style="4" customWidth="1"/>
    <col min="16131" max="16131" width="19.5" style="4" customWidth="1"/>
    <col min="16132" max="16384" width="12.125" style="4"/>
  </cols>
  <sheetData>
    <row r="1" ht="33.95" customHeight="1" spans="1:4">
      <c r="A1" s="71" t="s">
        <v>1156</v>
      </c>
      <c r="B1" s="90"/>
      <c r="C1" s="90"/>
      <c r="D1" s="90"/>
    </row>
    <row r="2" ht="21" customHeight="1" spans="1:4">
      <c r="A2" s="137" t="str">
        <f>"单位："&amp;'[2]##BASEINFO'!$B$19</f>
        <v>单位：万元</v>
      </c>
      <c r="B2" s="124"/>
      <c r="C2" s="124"/>
      <c r="D2" s="124"/>
    </row>
    <row r="3" ht="25" customHeight="1" spans="1:4">
      <c r="A3" s="75" t="s">
        <v>1157</v>
      </c>
      <c r="B3" s="138" t="s">
        <v>1158</v>
      </c>
      <c r="C3" s="138" t="s">
        <v>1157</v>
      </c>
      <c r="D3" s="138" t="s">
        <v>1158</v>
      </c>
    </row>
    <row r="4" ht="25" customHeight="1" spans="1:4">
      <c r="A4" s="79" t="s">
        <v>31</v>
      </c>
      <c r="B4" s="101">
        <v>101344</v>
      </c>
      <c r="C4" s="139" t="s">
        <v>66</v>
      </c>
      <c r="D4" s="101">
        <v>0</v>
      </c>
    </row>
    <row r="5" ht="25" customHeight="1" spans="1:4">
      <c r="A5" s="81" t="s">
        <v>1159</v>
      </c>
      <c r="B5" s="94">
        <v>7446</v>
      </c>
      <c r="C5" s="139" t="s">
        <v>67</v>
      </c>
      <c r="D5" s="101">
        <v>23467</v>
      </c>
    </row>
    <row r="6" ht="25" customHeight="1" spans="1:4">
      <c r="A6" s="81" t="s">
        <v>1160</v>
      </c>
      <c r="B6" s="94">
        <v>86345</v>
      </c>
      <c r="C6" s="140" t="s">
        <v>1161</v>
      </c>
      <c r="D6" s="141">
        <v>140</v>
      </c>
    </row>
    <row r="7" ht="25" customHeight="1" spans="1:4">
      <c r="A7" s="81" t="s">
        <v>1162</v>
      </c>
      <c r="B7" s="94">
        <v>7553</v>
      </c>
      <c r="C7" s="140" t="s">
        <v>1163</v>
      </c>
      <c r="D7" s="141">
        <v>23327</v>
      </c>
    </row>
    <row r="8" ht="25" customHeight="1" spans="1:4">
      <c r="A8" s="79" t="s">
        <v>1164</v>
      </c>
      <c r="B8" s="101">
        <v>0</v>
      </c>
      <c r="C8" s="139" t="s">
        <v>68</v>
      </c>
      <c r="D8" s="101">
        <v>86</v>
      </c>
    </row>
    <row r="9" ht="25" customHeight="1" spans="1:4">
      <c r="A9" s="79" t="s">
        <v>1165</v>
      </c>
      <c r="B9" s="101">
        <v>0</v>
      </c>
      <c r="C9" s="140" t="s">
        <v>1166</v>
      </c>
      <c r="D9" s="94">
        <v>86</v>
      </c>
    </row>
    <row r="10" ht="25" customHeight="1" spans="1:4">
      <c r="A10" s="79" t="s">
        <v>1167</v>
      </c>
      <c r="B10" s="101">
        <v>58647</v>
      </c>
      <c r="C10" s="139" t="s">
        <v>69</v>
      </c>
      <c r="D10" s="101">
        <v>1400</v>
      </c>
    </row>
    <row r="11" ht="25" customHeight="1" spans="1:4">
      <c r="A11" s="79" t="s">
        <v>1168</v>
      </c>
      <c r="B11" s="101">
        <v>43172</v>
      </c>
      <c r="C11" s="139" t="s">
        <v>70</v>
      </c>
      <c r="D11" s="101">
        <v>0</v>
      </c>
    </row>
    <row r="12" ht="25" customHeight="1" spans="1:4">
      <c r="A12" s="81" t="s">
        <v>1169</v>
      </c>
      <c r="B12" s="94">
        <v>42586</v>
      </c>
      <c r="C12" s="139" t="s">
        <v>71</v>
      </c>
      <c r="D12" s="101">
        <v>39767</v>
      </c>
    </row>
    <row r="13" ht="25" customHeight="1" spans="1:4">
      <c r="A13" s="81" t="s">
        <v>1170</v>
      </c>
      <c r="B13" s="94">
        <v>586</v>
      </c>
      <c r="C13" s="139" t="s">
        <v>72</v>
      </c>
      <c r="D13" s="101">
        <v>11253</v>
      </c>
    </row>
    <row r="14" ht="25" customHeight="1" spans="1:4">
      <c r="A14" s="81" t="s">
        <v>1171</v>
      </c>
      <c r="B14" s="94"/>
      <c r="C14" s="139" t="s">
        <v>73</v>
      </c>
      <c r="D14" s="101">
        <v>29776</v>
      </c>
    </row>
    <row r="15" ht="25" customHeight="1" spans="1:4">
      <c r="A15" s="79" t="s">
        <v>1172</v>
      </c>
      <c r="B15" s="101">
        <v>17972</v>
      </c>
      <c r="C15" s="140" t="s">
        <v>1173</v>
      </c>
      <c r="D15" s="94">
        <v>29776</v>
      </c>
    </row>
    <row r="16" ht="25" customHeight="1" spans="1:4">
      <c r="A16" s="79" t="s">
        <v>1174</v>
      </c>
      <c r="B16" s="101">
        <v>1350</v>
      </c>
      <c r="C16" s="140" t="s">
        <v>1175</v>
      </c>
      <c r="D16" s="94">
        <v>0</v>
      </c>
    </row>
    <row r="17" ht="25" customHeight="1" spans="1:4">
      <c r="A17" s="75" t="s">
        <v>30</v>
      </c>
      <c r="B17" s="101">
        <f>B4+B8+B9+B10+B11+B15+B16</f>
        <v>222485</v>
      </c>
      <c r="C17" s="138" t="s">
        <v>65</v>
      </c>
      <c r="D17" s="101">
        <f>D4+D5+D8+D10+D11+D12+D13+D14</f>
        <v>105749</v>
      </c>
    </row>
    <row r="54" ht="17.1" customHeight="1"/>
    <row r="55" ht="17.1" customHeight="1"/>
    <row r="56" ht="17.1" customHeight="1"/>
    <row r="57" ht="17.1" customHeight="1"/>
    <row r="58" ht="17.1" customHeight="1"/>
    <row r="59" ht="17.1" customHeight="1"/>
    <row r="60" ht="17.1" customHeight="1"/>
    <row r="61" ht="17.1" customHeight="1"/>
    <row r="62" ht="17.1" customHeight="1"/>
    <row r="63" ht="17.1" customHeight="1"/>
    <row r="64" ht="17.1" customHeight="1"/>
    <row r="65" ht="17.1" customHeight="1"/>
    <row r="66" ht="17.1" customHeight="1"/>
    <row r="67" ht="17.1" customHeight="1"/>
    <row r="68" ht="17.1" customHeight="1"/>
    <row r="69" ht="17.1" customHeight="1"/>
    <row r="70" ht="17.1" customHeight="1"/>
    <row r="72" ht="17.1" customHeight="1"/>
    <row r="73" ht="17.1" customHeight="1"/>
    <row r="74" ht="17.1" customHeight="1"/>
    <row r="75" ht="17.1" customHeight="1"/>
    <row r="76" ht="17.1" customHeight="1"/>
    <row r="77" ht="17.1" customHeight="1"/>
    <row r="78" ht="17.1" customHeight="1"/>
    <row r="79" ht="17.1" customHeight="1"/>
    <row r="81" ht="17.1" customHeight="1"/>
    <row r="82" ht="17.1" customHeight="1"/>
    <row r="83" ht="17.1" customHeight="1"/>
    <row r="84" ht="17.1" customHeight="1"/>
    <row r="85" ht="17.1" customHeight="1"/>
    <row r="86" ht="17.1" customHeight="1"/>
    <row r="87" ht="17.1" customHeight="1"/>
    <row r="88" ht="17.1" customHeight="1"/>
    <row r="89" ht="17.1" customHeight="1"/>
    <row r="90" ht="17.1" customHeight="1"/>
    <row r="91" ht="17.1" customHeight="1"/>
    <row r="92" ht="17.1" customHeight="1"/>
    <row r="93" ht="17.1" customHeight="1"/>
    <row r="94" ht="17.1" customHeight="1"/>
    <row r="95" ht="17.1" customHeight="1"/>
    <row r="96" ht="17.1" customHeight="1"/>
    <row r="97" ht="17.1" customHeight="1"/>
    <row r="98" ht="17.1" customHeight="1"/>
    <row r="116" ht="17.1" customHeight="1"/>
    <row r="117" ht="17.1" customHeight="1"/>
    <row r="118" ht="17.1" customHeight="1"/>
    <row r="119" ht="17.1" customHeight="1"/>
    <row r="120" ht="17.1" customHeight="1"/>
    <row r="121" ht="17.1" customHeight="1"/>
    <row r="122" ht="17.1" customHeight="1"/>
  </sheetData>
  <mergeCells count="2">
    <mergeCell ref="A1:D1"/>
    <mergeCell ref="A2:D2"/>
  </mergeCells>
  <dataValidations count="1">
    <dataValidation type="decimal" operator="between" allowBlank="1" showInputMessage="1" showErrorMessage="1" sqref="D4 B6 B7 B8 D8 D11 D12 B15 B16 B17 B4:B5 B9:B14 D5:D7 D9:D10 D13:D17">
      <formula1>-99999999999999</formula1>
      <formula2>99999999999999</formula2>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1" sqref="A1:C4"/>
    </sheetView>
  </sheetViews>
  <sheetFormatPr defaultColWidth="12.125" defaultRowHeight="16.9" customHeight="1" outlineLevelCol="2"/>
  <cols>
    <col min="1" max="1" width="33.5" style="4" customWidth="1"/>
    <col min="2" max="2" width="24.625" style="4" customWidth="1"/>
    <col min="3" max="3" width="24.375" style="4" customWidth="1"/>
    <col min="4" max="239" width="12.125" style="4"/>
    <col min="240" max="240" width="33.5" style="4" customWidth="1"/>
    <col min="241" max="249" width="14.75" style="4" customWidth="1"/>
    <col min="250" max="495" width="12.125" style="4"/>
    <col min="496" max="496" width="33.5" style="4" customWidth="1"/>
    <col min="497" max="505" width="14.75" style="4" customWidth="1"/>
    <col min="506" max="751" width="12.125" style="4"/>
    <col min="752" max="752" width="33.5" style="4" customWidth="1"/>
    <col min="753" max="761" width="14.75" style="4" customWidth="1"/>
    <col min="762" max="1007" width="12.125" style="4"/>
    <col min="1008" max="1008" width="33.5" style="4" customWidth="1"/>
    <col min="1009" max="1017" width="14.75" style="4" customWidth="1"/>
    <col min="1018" max="1263" width="12.125" style="4"/>
    <col min="1264" max="1264" width="33.5" style="4" customWidth="1"/>
    <col min="1265" max="1273" width="14.75" style="4" customWidth="1"/>
    <col min="1274" max="1519" width="12.125" style="4"/>
    <col min="1520" max="1520" width="33.5" style="4" customWidth="1"/>
    <col min="1521" max="1529" width="14.75" style="4" customWidth="1"/>
    <col min="1530" max="1775" width="12.125" style="4"/>
    <col min="1776" max="1776" width="33.5" style="4" customWidth="1"/>
    <col min="1777" max="1785" width="14.75" style="4" customWidth="1"/>
    <col min="1786" max="2031" width="12.125" style="4"/>
    <col min="2032" max="2032" width="33.5" style="4" customWidth="1"/>
    <col min="2033" max="2041" width="14.75" style="4" customWidth="1"/>
    <col min="2042" max="2287" width="12.125" style="4"/>
    <col min="2288" max="2288" width="33.5" style="4" customWidth="1"/>
    <col min="2289" max="2297" width="14.75" style="4" customWidth="1"/>
    <col min="2298" max="2543" width="12.125" style="4"/>
    <col min="2544" max="2544" width="33.5" style="4" customWidth="1"/>
    <col min="2545" max="2553" width="14.75" style="4" customWidth="1"/>
    <col min="2554" max="2799" width="12.125" style="4"/>
    <col min="2800" max="2800" width="33.5" style="4" customWidth="1"/>
    <col min="2801" max="2809" width="14.75" style="4" customWidth="1"/>
    <col min="2810" max="3055" width="12.125" style="4"/>
    <col min="3056" max="3056" width="33.5" style="4" customWidth="1"/>
    <col min="3057" max="3065" width="14.75" style="4" customWidth="1"/>
    <col min="3066" max="3311" width="12.125" style="4"/>
    <col min="3312" max="3312" width="33.5" style="4" customWidth="1"/>
    <col min="3313" max="3321" width="14.75" style="4" customWidth="1"/>
    <col min="3322" max="3567" width="12.125" style="4"/>
    <col min="3568" max="3568" width="33.5" style="4" customWidth="1"/>
    <col min="3569" max="3577" width="14.75" style="4" customWidth="1"/>
    <col min="3578" max="3823" width="12.125" style="4"/>
    <col min="3824" max="3824" width="33.5" style="4" customWidth="1"/>
    <col min="3825" max="3833" width="14.75" style="4" customWidth="1"/>
    <col min="3834" max="4079" width="12.125" style="4"/>
    <col min="4080" max="4080" width="33.5" style="4" customWidth="1"/>
    <col min="4081" max="4089" width="14.75" style="4" customWidth="1"/>
    <col min="4090" max="4335" width="12.125" style="4"/>
    <col min="4336" max="4336" width="33.5" style="4" customWidth="1"/>
    <col min="4337" max="4345" width="14.75" style="4" customWidth="1"/>
    <col min="4346" max="4591" width="12.125" style="4"/>
    <col min="4592" max="4592" width="33.5" style="4" customWidth="1"/>
    <col min="4593" max="4601" width="14.75" style="4" customWidth="1"/>
    <col min="4602" max="4847" width="12.125" style="4"/>
    <col min="4848" max="4848" width="33.5" style="4" customWidth="1"/>
    <col min="4849" max="4857" width="14.75" style="4" customWidth="1"/>
    <col min="4858" max="5103" width="12.125" style="4"/>
    <col min="5104" max="5104" width="33.5" style="4" customWidth="1"/>
    <col min="5105" max="5113" width="14.75" style="4" customWidth="1"/>
    <col min="5114" max="5359" width="12.125" style="4"/>
    <col min="5360" max="5360" width="33.5" style="4" customWidth="1"/>
    <col min="5361" max="5369" width="14.75" style="4" customWidth="1"/>
    <col min="5370" max="5615" width="12.125" style="4"/>
    <col min="5616" max="5616" width="33.5" style="4" customWidth="1"/>
    <col min="5617" max="5625" width="14.75" style="4" customWidth="1"/>
    <col min="5626" max="5871" width="12.125" style="4"/>
    <col min="5872" max="5872" width="33.5" style="4" customWidth="1"/>
    <col min="5873" max="5881" width="14.75" style="4" customWidth="1"/>
    <col min="5882" max="6127" width="12.125" style="4"/>
    <col min="6128" max="6128" width="33.5" style="4" customWidth="1"/>
    <col min="6129" max="6137" width="14.75" style="4" customWidth="1"/>
    <col min="6138" max="6383" width="12.125" style="4"/>
    <col min="6384" max="6384" width="33.5" style="4" customWidth="1"/>
    <col min="6385" max="6393" width="14.75" style="4" customWidth="1"/>
    <col min="6394" max="6639" width="12.125" style="4"/>
    <col min="6640" max="6640" width="33.5" style="4" customWidth="1"/>
    <col min="6641" max="6649" width="14.75" style="4" customWidth="1"/>
    <col min="6650" max="6895" width="12.125" style="4"/>
    <col min="6896" max="6896" width="33.5" style="4" customWidth="1"/>
    <col min="6897" max="6905" width="14.75" style="4" customWidth="1"/>
    <col min="6906" max="7151" width="12.125" style="4"/>
    <col min="7152" max="7152" width="33.5" style="4" customWidth="1"/>
    <col min="7153" max="7161" width="14.75" style="4" customWidth="1"/>
    <col min="7162" max="7407" width="12.125" style="4"/>
    <col min="7408" max="7408" width="33.5" style="4" customWidth="1"/>
    <col min="7409" max="7417" width="14.75" style="4" customWidth="1"/>
    <col min="7418" max="7663" width="12.125" style="4"/>
    <col min="7664" max="7664" width="33.5" style="4" customWidth="1"/>
    <col min="7665" max="7673" width="14.75" style="4" customWidth="1"/>
    <col min="7674" max="7919" width="12.125" style="4"/>
    <col min="7920" max="7920" width="33.5" style="4" customWidth="1"/>
    <col min="7921" max="7929" width="14.75" style="4" customWidth="1"/>
    <col min="7930" max="8175" width="12.125" style="4"/>
    <col min="8176" max="8176" width="33.5" style="4" customWidth="1"/>
    <col min="8177" max="8185" width="14.75" style="4" customWidth="1"/>
    <col min="8186" max="8431" width="12.125" style="4"/>
    <col min="8432" max="8432" width="33.5" style="4" customWidth="1"/>
    <col min="8433" max="8441" width="14.75" style="4" customWidth="1"/>
    <col min="8442" max="8687" width="12.125" style="4"/>
    <col min="8688" max="8688" width="33.5" style="4" customWidth="1"/>
    <col min="8689" max="8697" width="14.75" style="4" customWidth="1"/>
    <col min="8698" max="8943" width="12.125" style="4"/>
    <col min="8944" max="8944" width="33.5" style="4" customWidth="1"/>
    <col min="8945" max="8953" width="14.75" style="4" customWidth="1"/>
    <col min="8954" max="9199" width="12.125" style="4"/>
    <col min="9200" max="9200" width="33.5" style="4" customWidth="1"/>
    <col min="9201" max="9209" width="14.75" style="4" customWidth="1"/>
    <col min="9210" max="9455" width="12.125" style="4"/>
    <col min="9456" max="9456" width="33.5" style="4" customWidth="1"/>
    <col min="9457" max="9465" width="14.75" style="4" customWidth="1"/>
    <col min="9466" max="9711" width="12.125" style="4"/>
    <col min="9712" max="9712" width="33.5" style="4" customWidth="1"/>
    <col min="9713" max="9721" width="14.75" style="4" customWidth="1"/>
    <col min="9722" max="9967" width="12.125" style="4"/>
    <col min="9968" max="9968" width="33.5" style="4" customWidth="1"/>
    <col min="9969" max="9977" width="14.75" style="4" customWidth="1"/>
    <col min="9978" max="10223" width="12.125" style="4"/>
    <col min="10224" max="10224" width="33.5" style="4" customWidth="1"/>
    <col min="10225" max="10233" width="14.75" style="4" customWidth="1"/>
    <col min="10234" max="10479" width="12.125" style="4"/>
    <col min="10480" max="10480" width="33.5" style="4" customWidth="1"/>
    <col min="10481" max="10489" width="14.75" style="4" customWidth="1"/>
    <col min="10490" max="10735" width="12.125" style="4"/>
    <col min="10736" max="10736" width="33.5" style="4" customWidth="1"/>
    <col min="10737" max="10745" width="14.75" style="4" customWidth="1"/>
    <col min="10746" max="10991" width="12.125" style="4"/>
    <col min="10992" max="10992" width="33.5" style="4" customWidth="1"/>
    <col min="10993" max="11001" width="14.75" style="4" customWidth="1"/>
    <col min="11002" max="11247" width="12.125" style="4"/>
    <col min="11248" max="11248" width="33.5" style="4" customWidth="1"/>
    <col min="11249" max="11257" width="14.75" style="4" customWidth="1"/>
    <col min="11258" max="11503" width="12.125" style="4"/>
    <col min="11504" max="11504" width="33.5" style="4" customWidth="1"/>
    <col min="11505" max="11513" width="14.75" style="4" customWidth="1"/>
    <col min="11514" max="11759" width="12.125" style="4"/>
    <col min="11760" max="11760" width="33.5" style="4" customWidth="1"/>
    <col min="11761" max="11769" width="14.75" style="4" customWidth="1"/>
    <col min="11770" max="12015" width="12.125" style="4"/>
    <col min="12016" max="12016" width="33.5" style="4" customWidth="1"/>
    <col min="12017" max="12025" width="14.75" style="4" customWidth="1"/>
    <col min="12026" max="12271" width="12.125" style="4"/>
    <col min="12272" max="12272" width="33.5" style="4" customWidth="1"/>
    <col min="12273" max="12281" width="14.75" style="4" customWidth="1"/>
    <col min="12282" max="12527" width="12.125" style="4"/>
    <col min="12528" max="12528" width="33.5" style="4" customWidth="1"/>
    <col min="12529" max="12537" width="14.75" style="4" customWidth="1"/>
    <col min="12538" max="12783" width="12.125" style="4"/>
    <col min="12784" max="12784" width="33.5" style="4" customWidth="1"/>
    <col min="12785" max="12793" width="14.75" style="4" customWidth="1"/>
    <col min="12794" max="13039" width="12.125" style="4"/>
    <col min="13040" max="13040" width="33.5" style="4" customWidth="1"/>
    <col min="13041" max="13049" width="14.75" style="4" customWidth="1"/>
    <col min="13050" max="13295" width="12.125" style="4"/>
    <col min="13296" max="13296" width="33.5" style="4" customWidth="1"/>
    <col min="13297" max="13305" width="14.75" style="4" customWidth="1"/>
    <col min="13306" max="13551" width="12.125" style="4"/>
    <col min="13552" max="13552" width="33.5" style="4" customWidth="1"/>
    <col min="13553" max="13561" width="14.75" style="4" customWidth="1"/>
    <col min="13562" max="13807" width="12.125" style="4"/>
    <col min="13808" max="13808" width="33.5" style="4" customWidth="1"/>
    <col min="13809" max="13817" width="14.75" style="4" customWidth="1"/>
    <col min="13818" max="14063" width="12.125" style="4"/>
    <col min="14064" max="14064" width="33.5" style="4" customWidth="1"/>
    <col min="14065" max="14073" width="14.75" style="4" customWidth="1"/>
    <col min="14074" max="14319" width="12.125" style="4"/>
    <col min="14320" max="14320" width="33.5" style="4" customWidth="1"/>
    <col min="14321" max="14329" width="14.75" style="4" customWidth="1"/>
    <col min="14330" max="14575" width="12.125" style="4"/>
    <col min="14576" max="14576" width="33.5" style="4" customWidth="1"/>
    <col min="14577" max="14585" width="14.75" style="4" customWidth="1"/>
    <col min="14586" max="14831" width="12.125" style="4"/>
    <col min="14832" max="14832" width="33.5" style="4" customWidth="1"/>
    <col min="14833" max="14841" width="14.75" style="4" customWidth="1"/>
    <col min="14842" max="15087" width="12.125" style="4"/>
    <col min="15088" max="15088" width="33.5" style="4" customWidth="1"/>
    <col min="15089" max="15097" width="14.75" style="4" customWidth="1"/>
    <col min="15098" max="15343" width="12.125" style="4"/>
    <col min="15344" max="15344" width="33.5" style="4" customWidth="1"/>
    <col min="15345" max="15353" width="14.75" style="4" customWidth="1"/>
    <col min="15354" max="15599" width="12.125" style="4"/>
    <col min="15600" max="15600" width="33.5" style="4" customWidth="1"/>
    <col min="15601" max="15609" width="14.75" style="4" customWidth="1"/>
    <col min="15610" max="15855" width="12.125" style="4"/>
    <col min="15856" max="15856" width="33.5" style="4" customWidth="1"/>
    <col min="15857" max="15865" width="14.75" style="4" customWidth="1"/>
    <col min="15866" max="16111" width="12.125" style="4"/>
    <col min="16112" max="16112" width="33.5" style="4" customWidth="1"/>
    <col min="16113" max="16121" width="14.75" style="4" customWidth="1"/>
    <col min="16122" max="16384" width="12.125" style="4"/>
  </cols>
  <sheetData>
    <row r="1" ht="33.75" customHeight="1" spans="1:3">
      <c r="A1" s="102" t="s">
        <v>1176</v>
      </c>
      <c r="B1" s="102"/>
      <c r="C1" s="102"/>
    </row>
    <row r="2" ht="24" customHeight="1" spans="1:3">
      <c r="A2" s="73" t="s">
        <v>1177</v>
      </c>
      <c r="B2" s="73"/>
      <c r="C2" s="73"/>
    </row>
    <row r="3" ht="30" customHeight="1" spans="1:3">
      <c r="A3" s="61" t="s">
        <v>1178</v>
      </c>
      <c r="B3" s="61" t="s">
        <v>1179</v>
      </c>
      <c r="C3" s="61" t="s">
        <v>1180</v>
      </c>
    </row>
    <row r="4" ht="30" customHeight="1" spans="1:3">
      <c r="A4" s="64" t="s">
        <v>1181</v>
      </c>
      <c r="B4" s="103">
        <v>31900</v>
      </c>
      <c r="C4" s="104">
        <v>31781</v>
      </c>
    </row>
    <row r="5" ht="15.6" customHeight="1"/>
    <row r="6" ht="15.6" customHeight="1"/>
    <row r="7" ht="15.6" customHeight="1"/>
    <row r="8" ht="15.6" customHeight="1"/>
    <row r="9" ht="15.6" customHeight="1"/>
    <row r="10" ht="15.6" customHeight="1"/>
    <row r="11" ht="15.6" customHeight="1"/>
    <row r="12" ht="15.6" customHeight="1"/>
  </sheetData>
  <mergeCells count="2">
    <mergeCell ref="A1:C1"/>
    <mergeCell ref="A2:C2"/>
  </mergeCells>
  <dataValidations count="1">
    <dataValidation type="decimal" operator="between" allowBlank="1" showInputMessage="1" showErrorMessage="1" sqref="C4">
      <formula1>-99999999999999</formula1>
      <formula2>99999999999999</formula2>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D20" sqref="D20"/>
    </sheetView>
  </sheetViews>
  <sheetFormatPr defaultColWidth="12.125" defaultRowHeight="15.6" customHeight="1" outlineLevelCol="1"/>
  <cols>
    <col min="1" max="1" width="59" style="106" customWidth="1"/>
    <col min="2" max="2" width="22.5" style="120" customWidth="1"/>
    <col min="3" max="3" width="12.125" style="4"/>
    <col min="6" max="252" width="12.125" style="4"/>
    <col min="253" max="253" width="10.75" style="4" customWidth="1"/>
    <col min="254" max="254" width="59" style="4" customWidth="1"/>
    <col min="255" max="255" width="22.5" style="4" customWidth="1"/>
    <col min="256" max="508" width="12.125" style="4"/>
    <col min="509" max="509" width="10.75" style="4" customWidth="1"/>
    <col min="510" max="510" width="59" style="4" customWidth="1"/>
    <col min="511" max="511" width="22.5" style="4" customWidth="1"/>
    <col min="512" max="764" width="12.125" style="4"/>
    <col min="765" max="765" width="10.75" style="4" customWidth="1"/>
    <col min="766" max="766" width="59" style="4" customWidth="1"/>
    <col min="767" max="767" width="22.5" style="4" customWidth="1"/>
    <col min="768" max="1020" width="12.125" style="4"/>
    <col min="1021" max="1021" width="10.75" style="4" customWidth="1"/>
    <col min="1022" max="1022" width="59" style="4" customWidth="1"/>
    <col min="1023" max="1023" width="22.5" style="4" customWidth="1"/>
    <col min="1024" max="1276" width="12.125" style="4"/>
    <col min="1277" max="1277" width="10.75" style="4" customWidth="1"/>
    <col min="1278" max="1278" width="59" style="4" customWidth="1"/>
    <col min="1279" max="1279" width="22.5" style="4" customWidth="1"/>
    <col min="1280" max="1532" width="12.125" style="4"/>
    <col min="1533" max="1533" width="10.75" style="4" customWidth="1"/>
    <col min="1534" max="1534" width="59" style="4" customWidth="1"/>
    <col min="1535" max="1535" width="22.5" style="4" customWidth="1"/>
    <col min="1536" max="1788" width="12.125" style="4"/>
    <col min="1789" max="1789" width="10.75" style="4" customWidth="1"/>
    <col min="1790" max="1790" width="59" style="4" customWidth="1"/>
    <col min="1791" max="1791" width="22.5" style="4" customWidth="1"/>
    <col min="1792" max="2044" width="12.125" style="4"/>
    <col min="2045" max="2045" width="10.75" style="4" customWidth="1"/>
    <col min="2046" max="2046" width="59" style="4" customWidth="1"/>
    <col min="2047" max="2047" width="22.5" style="4" customWidth="1"/>
    <col min="2048" max="2300" width="12.125" style="4"/>
    <col min="2301" max="2301" width="10.75" style="4" customWidth="1"/>
    <col min="2302" max="2302" width="59" style="4" customWidth="1"/>
    <col min="2303" max="2303" width="22.5" style="4" customWidth="1"/>
    <col min="2304" max="2556" width="12.125" style="4"/>
    <col min="2557" max="2557" width="10.75" style="4" customWidth="1"/>
    <col min="2558" max="2558" width="59" style="4" customWidth="1"/>
    <col min="2559" max="2559" width="22.5" style="4" customWidth="1"/>
    <col min="2560" max="2812" width="12.125" style="4"/>
    <col min="2813" max="2813" width="10.75" style="4" customWidth="1"/>
    <col min="2814" max="2814" width="59" style="4" customWidth="1"/>
    <col min="2815" max="2815" width="22.5" style="4" customWidth="1"/>
    <col min="2816" max="3068" width="12.125" style="4"/>
    <col min="3069" max="3069" width="10.75" style="4" customWidth="1"/>
    <col min="3070" max="3070" width="59" style="4" customWidth="1"/>
    <col min="3071" max="3071" width="22.5" style="4" customWidth="1"/>
    <col min="3072" max="3324" width="12.125" style="4"/>
    <col min="3325" max="3325" width="10.75" style="4" customWidth="1"/>
    <col min="3326" max="3326" width="59" style="4" customWidth="1"/>
    <col min="3327" max="3327" width="22.5" style="4" customWidth="1"/>
    <col min="3328" max="3580" width="12.125" style="4"/>
    <col min="3581" max="3581" width="10.75" style="4" customWidth="1"/>
    <col min="3582" max="3582" width="59" style="4" customWidth="1"/>
    <col min="3583" max="3583" width="22.5" style="4" customWidth="1"/>
    <col min="3584" max="3836" width="12.125" style="4"/>
    <col min="3837" max="3837" width="10.75" style="4" customWidth="1"/>
    <col min="3838" max="3838" width="59" style="4" customWidth="1"/>
    <col min="3839" max="3839" width="22.5" style="4" customWidth="1"/>
    <col min="3840" max="4092" width="12.125" style="4"/>
    <col min="4093" max="4093" width="10.75" style="4" customWidth="1"/>
    <col min="4094" max="4094" width="59" style="4" customWidth="1"/>
    <col min="4095" max="4095" width="22.5" style="4" customWidth="1"/>
    <col min="4096" max="4348" width="12.125" style="4"/>
    <col min="4349" max="4349" width="10.75" style="4" customWidth="1"/>
    <col min="4350" max="4350" width="59" style="4" customWidth="1"/>
    <col min="4351" max="4351" width="22.5" style="4" customWidth="1"/>
    <col min="4352" max="4604" width="12.125" style="4"/>
    <col min="4605" max="4605" width="10.75" style="4" customWidth="1"/>
    <col min="4606" max="4606" width="59" style="4" customWidth="1"/>
    <col min="4607" max="4607" width="22.5" style="4" customWidth="1"/>
    <col min="4608" max="4860" width="12.125" style="4"/>
    <col min="4861" max="4861" width="10.75" style="4" customWidth="1"/>
    <col min="4862" max="4862" width="59" style="4" customWidth="1"/>
    <col min="4863" max="4863" width="22.5" style="4" customWidth="1"/>
    <col min="4864" max="5116" width="12.125" style="4"/>
    <col min="5117" max="5117" width="10.75" style="4" customWidth="1"/>
    <col min="5118" max="5118" width="59" style="4" customWidth="1"/>
    <col min="5119" max="5119" width="22.5" style="4" customWidth="1"/>
    <col min="5120" max="5372" width="12.125" style="4"/>
    <col min="5373" max="5373" width="10.75" style="4" customWidth="1"/>
    <col min="5374" max="5374" width="59" style="4" customWidth="1"/>
    <col min="5375" max="5375" width="22.5" style="4" customWidth="1"/>
    <col min="5376" max="5628" width="12.125" style="4"/>
    <col min="5629" max="5629" width="10.75" style="4" customWidth="1"/>
    <col min="5630" max="5630" width="59" style="4" customWidth="1"/>
    <col min="5631" max="5631" width="22.5" style="4" customWidth="1"/>
    <col min="5632" max="5884" width="12.125" style="4"/>
    <col min="5885" max="5885" width="10.75" style="4" customWidth="1"/>
    <col min="5886" max="5886" width="59" style="4" customWidth="1"/>
    <col min="5887" max="5887" width="22.5" style="4" customWidth="1"/>
    <col min="5888" max="6140" width="12.125" style="4"/>
    <col min="6141" max="6141" width="10.75" style="4" customWidth="1"/>
    <col min="6142" max="6142" width="59" style="4" customWidth="1"/>
    <col min="6143" max="6143" width="22.5" style="4" customWidth="1"/>
    <col min="6144" max="6396" width="12.125" style="4"/>
    <col min="6397" max="6397" width="10.75" style="4" customWidth="1"/>
    <col min="6398" max="6398" width="59" style="4" customWidth="1"/>
    <col min="6399" max="6399" width="22.5" style="4" customWidth="1"/>
    <col min="6400" max="6652" width="12.125" style="4"/>
    <col min="6653" max="6653" width="10.75" style="4" customWidth="1"/>
    <col min="6654" max="6654" width="59" style="4" customWidth="1"/>
    <col min="6655" max="6655" width="22.5" style="4" customWidth="1"/>
    <col min="6656" max="6908" width="12.125" style="4"/>
    <col min="6909" max="6909" width="10.75" style="4" customWidth="1"/>
    <col min="6910" max="6910" width="59" style="4" customWidth="1"/>
    <col min="6911" max="6911" width="22.5" style="4" customWidth="1"/>
    <col min="6912" max="7164" width="12.125" style="4"/>
    <col min="7165" max="7165" width="10.75" style="4" customWidth="1"/>
    <col min="7166" max="7166" width="59" style="4" customWidth="1"/>
    <col min="7167" max="7167" width="22.5" style="4" customWidth="1"/>
    <col min="7168" max="7420" width="12.125" style="4"/>
    <col min="7421" max="7421" width="10.75" style="4" customWidth="1"/>
    <col min="7422" max="7422" width="59" style="4" customWidth="1"/>
    <col min="7423" max="7423" width="22.5" style="4" customWidth="1"/>
    <col min="7424" max="7676" width="12.125" style="4"/>
    <col min="7677" max="7677" width="10.75" style="4" customWidth="1"/>
    <col min="7678" max="7678" width="59" style="4" customWidth="1"/>
    <col min="7679" max="7679" width="22.5" style="4" customWidth="1"/>
    <col min="7680" max="7932" width="12.125" style="4"/>
    <col min="7933" max="7933" width="10.75" style="4" customWidth="1"/>
    <col min="7934" max="7934" width="59" style="4" customWidth="1"/>
    <col min="7935" max="7935" width="22.5" style="4" customWidth="1"/>
    <col min="7936" max="8188" width="12.125" style="4"/>
    <col min="8189" max="8189" width="10.75" style="4" customWidth="1"/>
    <col min="8190" max="8190" width="59" style="4" customWidth="1"/>
    <col min="8191" max="8191" width="22.5" style="4" customWidth="1"/>
    <col min="8192" max="8444" width="12.125" style="4"/>
    <col min="8445" max="8445" width="10.75" style="4" customWidth="1"/>
    <col min="8446" max="8446" width="59" style="4" customWidth="1"/>
    <col min="8447" max="8447" width="22.5" style="4" customWidth="1"/>
    <col min="8448" max="8700" width="12.125" style="4"/>
    <col min="8701" max="8701" width="10.75" style="4" customWidth="1"/>
    <col min="8702" max="8702" width="59" style="4" customWidth="1"/>
    <col min="8703" max="8703" width="22.5" style="4" customWidth="1"/>
    <col min="8704" max="8956" width="12.125" style="4"/>
    <col min="8957" max="8957" width="10.75" style="4" customWidth="1"/>
    <col min="8958" max="8958" width="59" style="4" customWidth="1"/>
    <col min="8959" max="8959" width="22.5" style="4" customWidth="1"/>
    <col min="8960" max="9212" width="12.125" style="4"/>
    <col min="9213" max="9213" width="10.75" style="4" customWidth="1"/>
    <col min="9214" max="9214" width="59" style="4" customWidth="1"/>
    <col min="9215" max="9215" width="22.5" style="4" customWidth="1"/>
    <col min="9216" max="9468" width="12.125" style="4"/>
    <col min="9469" max="9469" width="10.75" style="4" customWidth="1"/>
    <col min="9470" max="9470" width="59" style="4" customWidth="1"/>
    <col min="9471" max="9471" width="22.5" style="4" customWidth="1"/>
    <col min="9472" max="9724" width="12.125" style="4"/>
    <col min="9725" max="9725" width="10.75" style="4" customWidth="1"/>
    <col min="9726" max="9726" width="59" style="4" customWidth="1"/>
    <col min="9727" max="9727" width="22.5" style="4" customWidth="1"/>
    <col min="9728" max="9980" width="12.125" style="4"/>
    <col min="9981" max="9981" width="10.75" style="4" customWidth="1"/>
    <col min="9982" max="9982" width="59" style="4" customWidth="1"/>
    <col min="9983" max="9983" width="22.5" style="4" customWidth="1"/>
    <col min="9984" max="10236" width="12.125" style="4"/>
    <col min="10237" max="10237" width="10.75" style="4" customWidth="1"/>
    <col min="10238" max="10238" width="59" style="4" customWidth="1"/>
    <col min="10239" max="10239" width="22.5" style="4" customWidth="1"/>
    <col min="10240" max="10492" width="12.125" style="4"/>
    <col min="10493" max="10493" width="10.75" style="4" customWidth="1"/>
    <col min="10494" max="10494" width="59" style="4" customWidth="1"/>
    <col min="10495" max="10495" width="22.5" style="4" customWidth="1"/>
    <col min="10496" max="10748" width="12.125" style="4"/>
    <col min="10749" max="10749" width="10.75" style="4" customWidth="1"/>
    <col min="10750" max="10750" width="59" style="4" customWidth="1"/>
    <col min="10751" max="10751" width="22.5" style="4" customWidth="1"/>
    <col min="10752" max="11004" width="12.125" style="4"/>
    <col min="11005" max="11005" width="10.75" style="4" customWidth="1"/>
    <col min="11006" max="11006" width="59" style="4" customWidth="1"/>
    <col min="11007" max="11007" width="22.5" style="4" customWidth="1"/>
    <col min="11008" max="11260" width="12.125" style="4"/>
    <col min="11261" max="11261" width="10.75" style="4" customWidth="1"/>
    <col min="11262" max="11262" width="59" style="4" customWidth="1"/>
    <col min="11263" max="11263" width="22.5" style="4" customWidth="1"/>
    <col min="11264" max="11516" width="12.125" style="4"/>
    <col min="11517" max="11517" width="10.75" style="4" customWidth="1"/>
    <col min="11518" max="11518" width="59" style="4" customWidth="1"/>
    <col min="11519" max="11519" width="22.5" style="4" customWidth="1"/>
    <col min="11520" max="11772" width="12.125" style="4"/>
    <col min="11773" max="11773" width="10.75" style="4" customWidth="1"/>
    <col min="11774" max="11774" width="59" style="4" customWidth="1"/>
    <col min="11775" max="11775" width="22.5" style="4" customWidth="1"/>
    <col min="11776" max="12028" width="12.125" style="4"/>
    <col min="12029" max="12029" width="10.75" style="4" customWidth="1"/>
    <col min="12030" max="12030" width="59" style="4" customWidth="1"/>
    <col min="12031" max="12031" width="22.5" style="4" customWidth="1"/>
    <col min="12032" max="12284" width="12.125" style="4"/>
    <col min="12285" max="12285" width="10.75" style="4" customWidth="1"/>
    <col min="12286" max="12286" width="59" style="4" customWidth="1"/>
    <col min="12287" max="12287" width="22.5" style="4" customWidth="1"/>
    <col min="12288" max="12540" width="12.125" style="4"/>
    <col min="12541" max="12541" width="10.75" style="4" customWidth="1"/>
    <col min="12542" max="12542" width="59" style="4" customWidth="1"/>
    <col min="12543" max="12543" width="22.5" style="4" customWidth="1"/>
    <col min="12544" max="12796" width="12.125" style="4"/>
    <col min="12797" max="12797" width="10.75" style="4" customWidth="1"/>
    <col min="12798" max="12798" width="59" style="4" customWidth="1"/>
    <col min="12799" max="12799" width="22.5" style="4" customWidth="1"/>
    <col min="12800" max="13052" width="12.125" style="4"/>
    <col min="13053" max="13053" width="10.75" style="4" customWidth="1"/>
    <col min="13054" max="13054" width="59" style="4" customWidth="1"/>
    <col min="13055" max="13055" width="22.5" style="4" customWidth="1"/>
    <col min="13056" max="13308" width="12.125" style="4"/>
    <col min="13309" max="13309" width="10.75" style="4" customWidth="1"/>
    <col min="13310" max="13310" width="59" style="4" customWidth="1"/>
    <col min="13311" max="13311" width="22.5" style="4" customWidth="1"/>
    <col min="13312" max="13564" width="12.125" style="4"/>
    <col min="13565" max="13565" width="10.75" style="4" customWidth="1"/>
    <col min="13566" max="13566" width="59" style="4" customWidth="1"/>
    <col min="13567" max="13567" width="22.5" style="4" customWidth="1"/>
    <col min="13568" max="13820" width="12.125" style="4"/>
    <col min="13821" max="13821" width="10.75" style="4" customWidth="1"/>
    <col min="13822" max="13822" width="59" style="4" customWidth="1"/>
    <col min="13823" max="13823" width="22.5" style="4" customWidth="1"/>
    <col min="13824" max="14076" width="12.125" style="4"/>
    <col min="14077" max="14077" width="10.75" style="4" customWidth="1"/>
    <col min="14078" max="14078" width="59" style="4" customWidth="1"/>
    <col min="14079" max="14079" width="22.5" style="4" customWidth="1"/>
    <col min="14080" max="14332" width="12.125" style="4"/>
    <col min="14333" max="14333" width="10.75" style="4" customWidth="1"/>
    <col min="14334" max="14334" width="59" style="4" customWidth="1"/>
    <col min="14335" max="14335" width="22.5" style="4" customWidth="1"/>
    <col min="14336" max="14588" width="12.125" style="4"/>
    <col min="14589" max="14589" width="10.75" style="4" customWidth="1"/>
    <col min="14590" max="14590" width="59" style="4" customWidth="1"/>
    <col min="14591" max="14591" width="22.5" style="4" customWidth="1"/>
    <col min="14592" max="14844" width="12.125" style="4"/>
    <col min="14845" max="14845" width="10.75" style="4" customWidth="1"/>
    <col min="14846" max="14846" width="59" style="4" customWidth="1"/>
    <col min="14847" max="14847" width="22.5" style="4" customWidth="1"/>
    <col min="14848" max="15100" width="12.125" style="4"/>
    <col min="15101" max="15101" width="10.75" style="4" customWidth="1"/>
    <col min="15102" max="15102" width="59" style="4" customWidth="1"/>
    <col min="15103" max="15103" width="22.5" style="4" customWidth="1"/>
    <col min="15104" max="15356" width="12.125" style="4"/>
    <col min="15357" max="15357" width="10.75" style="4" customWidth="1"/>
    <col min="15358" max="15358" width="59" style="4" customWidth="1"/>
    <col min="15359" max="15359" width="22.5" style="4" customWidth="1"/>
    <col min="15360" max="15612" width="12.125" style="4"/>
    <col min="15613" max="15613" width="10.75" style="4" customWidth="1"/>
    <col min="15614" max="15614" width="59" style="4" customWidth="1"/>
    <col min="15615" max="15615" width="22.5" style="4" customWidth="1"/>
    <col min="15616" max="15868" width="12.125" style="4"/>
    <col min="15869" max="15869" width="10.75" style="4" customWidth="1"/>
    <col min="15870" max="15870" width="59" style="4" customWidth="1"/>
    <col min="15871" max="15871" width="22.5" style="4" customWidth="1"/>
    <col min="15872" max="16124" width="12.125" style="4"/>
    <col min="16125" max="16125" width="10.75" style="4" customWidth="1"/>
    <col min="16126" max="16126" width="59" style="4" customWidth="1"/>
    <col min="16127" max="16127" width="22.5" style="4" customWidth="1"/>
    <col min="16128" max="16384" width="12.125" style="4"/>
  </cols>
  <sheetData>
    <row r="1" ht="40.5" customHeight="1" spans="1:2">
      <c r="A1" s="121" t="s">
        <v>1182</v>
      </c>
      <c r="B1" s="122"/>
    </row>
    <row r="2" ht="17.1" customHeight="1" spans="1:2">
      <c r="A2" s="123"/>
      <c r="B2" s="124" t="str">
        <f>"单位："&amp;'[2]##BASEINFO'!$B$19</f>
        <v>单位：万元</v>
      </c>
    </row>
    <row r="3" ht="17.1" customHeight="1" spans="1:2">
      <c r="A3" s="87" t="s">
        <v>4</v>
      </c>
      <c r="B3" s="133" t="s">
        <v>5</v>
      </c>
    </row>
    <row r="4" ht="17.25" customHeight="1" spans="1:2">
      <c r="A4" s="97" t="s">
        <v>1183</v>
      </c>
      <c r="B4" s="128">
        <v>558</v>
      </c>
    </row>
    <row r="5" ht="17.25" customHeight="1" spans="1:2">
      <c r="A5" s="87" t="s">
        <v>1184</v>
      </c>
      <c r="B5" s="134">
        <v>558</v>
      </c>
    </row>
    <row r="6" ht="17.25" customHeight="1" spans="1:2">
      <c r="A6" s="135" t="s">
        <v>30</v>
      </c>
      <c r="B6" s="134">
        <f>SUM(B7:B10)</f>
        <v>74543</v>
      </c>
    </row>
    <row r="7" ht="17.25" customHeight="1" spans="1:2">
      <c r="A7" s="83" t="s">
        <v>1185</v>
      </c>
      <c r="B7" s="128">
        <v>19676</v>
      </c>
    </row>
    <row r="8" ht="17.25" customHeight="1" spans="1:2">
      <c r="A8" s="83" t="s">
        <v>1186</v>
      </c>
      <c r="B8" s="129">
        <v>2916</v>
      </c>
    </row>
    <row r="9" ht="17.25" customHeight="1" spans="1:2">
      <c r="A9" s="83" t="s">
        <v>1187</v>
      </c>
      <c r="B9" s="129">
        <v>51865</v>
      </c>
    </row>
    <row r="10" ht="17.25" customHeight="1" spans="1:2">
      <c r="A10" s="83" t="s">
        <v>1188</v>
      </c>
      <c r="B10" s="129">
        <v>86</v>
      </c>
    </row>
    <row r="11" ht="17.25" customHeight="1" spans="1:2">
      <c r="A11" s="136" t="s">
        <v>37</v>
      </c>
      <c r="B11" s="134">
        <f>B5+B6</f>
        <v>75101</v>
      </c>
    </row>
    <row r="12" ht="17.25" customHeight="1"/>
    <row r="13" ht="17.25" customHeight="1"/>
    <row r="14" ht="17.25" customHeight="1"/>
    <row r="15" ht="17.25" customHeight="1"/>
    <row r="16"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sheetData>
  <mergeCells count="1">
    <mergeCell ref="A1:B1"/>
  </mergeCells>
  <dataValidations count="1">
    <dataValidation type="decimal" operator="between" allowBlank="1" showInputMessage="1" showErrorMessage="1" sqref="B4 B7">
      <formula1>-99999999999999</formula1>
      <formula2>99999999999999</formula2>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9"/>
  <sheetViews>
    <sheetView topLeftCell="A7" workbookViewId="0">
      <selection activeCell="F24" sqref="F24"/>
    </sheetView>
  </sheetViews>
  <sheetFormatPr defaultColWidth="12.125" defaultRowHeight="15.6" customHeight="1" outlineLevelCol="1"/>
  <cols>
    <col min="1" max="1" width="57.25" style="106" customWidth="1"/>
    <col min="2" max="2" width="16.625" style="120" customWidth="1"/>
    <col min="3" max="254" width="12.125" style="4"/>
    <col min="255" max="255" width="9.5" style="4" customWidth="1"/>
    <col min="256" max="256" width="59" style="4" customWidth="1"/>
    <col min="257" max="257" width="22.5" style="4" customWidth="1"/>
    <col min="258" max="510" width="12.125" style="4"/>
    <col min="511" max="511" width="9.5" style="4" customWidth="1"/>
    <col min="512" max="512" width="59" style="4" customWidth="1"/>
    <col min="513" max="513" width="22.5" style="4" customWidth="1"/>
    <col min="514" max="766" width="12.125" style="4"/>
    <col min="767" max="767" width="9.5" style="4" customWidth="1"/>
    <col min="768" max="768" width="59" style="4" customWidth="1"/>
    <col min="769" max="769" width="22.5" style="4" customWidth="1"/>
    <col min="770" max="1022" width="12.125" style="4"/>
    <col min="1023" max="1023" width="9.5" style="4" customWidth="1"/>
    <col min="1024" max="1024" width="59" style="4" customWidth="1"/>
    <col min="1025" max="1025" width="22.5" style="4" customWidth="1"/>
    <col min="1026" max="1278" width="12.125" style="4"/>
    <col min="1279" max="1279" width="9.5" style="4" customWidth="1"/>
    <col min="1280" max="1280" width="59" style="4" customWidth="1"/>
    <col min="1281" max="1281" width="22.5" style="4" customWidth="1"/>
    <col min="1282" max="1534" width="12.125" style="4"/>
    <col min="1535" max="1535" width="9.5" style="4" customWidth="1"/>
    <col min="1536" max="1536" width="59" style="4" customWidth="1"/>
    <col min="1537" max="1537" width="22.5" style="4" customWidth="1"/>
    <col min="1538" max="1790" width="12.125" style="4"/>
    <col min="1791" max="1791" width="9.5" style="4" customWidth="1"/>
    <col min="1792" max="1792" width="59" style="4" customWidth="1"/>
    <col min="1793" max="1793" width="22.5" style="4" customWidth="1"/>
    <col min="1794" max="2046" width="12.125" style="4"/>
    <col min="2047" max="2047" width="9.5" style="4" customWidth="1"/>
    <col min="2048" max="2048" width="59" style="4" customWidth="1"/>
    <col min="2049" max="2049" width="22.5" style="4" customWidth="1"/>
    <col min="2050" max="2302" width="12.125" style="4"/>
    <col min="2303" max="2303" width="9.5" style="4" customWidth="1"/>
    <col min="2304" max="2304" width="59" style="4" customWidth="1"/>
    <col min="2305" max="2305" width="22.5" style="4" customWidth="1"/>
    <col min="2306" max="2558" width="12.125" style="4"/>
    <col min="2559" max="2559" width="9.5" style="4" customWidth="1"/>
    <col min="2560" max="2560" width="59" style="4" customWidth="1"/>
    <col min="2561" max="2561" width="22.5" style="4" customWidth="1"/>
    <col min="2562" max="2814" width="12.125" style="4"/>
    <col min="2815" max="2815" width="9.5" style="4" customWidth="1"/>
    <col min="2816" max="2816" width="59" style="4" customWidth="1"/>
    <col min="2817" max="2817" width="22.5" style="4" customWidth="1"/>
    <col min="2818" max="3070" width="12.125" style="4"/>
    <col min="3071" max="3071" width="9.5" style="4" customWidth="1"/>
    <col min="3072" max="3072" width="59" style="4" customWidth="1"/>
    <col min="3073" max="3073" width="22.5" style="4" customWidth="1"/>
    <col min="3074" max="3326" width="12.125" style="4"/>
    <col min="3327" max="3327" width="9.5" style="4" customWidth="1"/>
    <col min="3328" max="3328" width="59" style="4" customWidth="1"/>
    <col min="3329" max="3329" width="22.5" style="4" customWidth="1"/>
    <col min="3330" max="3582" width="12.125" style="4"/>
    <col min="3583" max="3583" width="9.5" style="4" customWidth="1"/>
    <col min="3584" max="3584" width="59" style="4" customWidth="1"/>
    <col min="3585" max="3585" width="22.5" style="4" customWidth="1"/>
    <col min="3586" max="3838" width="12.125" style="4"/>
    <col min="3839" max="3839" width="9.5" style="4" customWidth="1"/>
    <col min="3840" max="3840" width="59" style="4" customWidth="1"/>
    <col min="3841" max="3841" width="22.5" style="4" customWidth="1"/>
    <col min="3842" max="4094" width="12.125" style="4"/>
    <col min="4095" max="4095" width="9.5" style="4" customWidth="1"/>
    <col min="4096" max="4096" width="59" style="4" customWidth="1"/>
    <col min="4097" max="4097" width="22.5" style="4" customWidth="1"/>
    <col min="4098" max="4350" width="12.125" style="4"/>
    <col min="4351" max="4351" width="9.5" style="4" customWidth="1"/>
    <col min="4352" max="4352" width="59" style="4" customWidth="1"/>
    <col min="4353" max="4353" width="22.5" style="4" customWidth="1"/>
    <col min="4354" max="4606" width="12.125" style="4"/>
    <col min="4607" max="4607" width="9.5" style="4" customWidth="1"/>
    <col min="4608" max="4608" width="59" style="4" customWidth="1"/>
    <col min="4609" max="4609" width="22.5" style="4" customWidth="1"/>
    <col min="4610" max="4862" width="12.125" style="4"/>
    <col min="4863" max="4863" width="9.5" style="4" customWidth="1"/>
    <col min="4864" max="4864" width="59" style="4" customWidth="1"/>
    <col min="4865" max="4865" width="22.5" style="4" customWidth="1"/>
    <col min="4866" max="5118" width="12.125" style="4"/>
    <col min="5119" max="5119" width="9.5" style="4" customWidth="1"/>
    <col min="5120" max="5120" width="59" style="4" customWidth="1"/>
    <col min="5121" max="5121" width="22.5" style="4" customWidth="1"/>
    <col min="5122" max="5374" width="12.125" style="4"/>
    <col min="5375" max="5375" width="9.5" style="4" customWidth="1"/>
    <col min="5376" max="5376" width="59" style="4" customWidth="1"/>
    <col min="5377" max="5377" width="22.5" style="4" customWidth="1"/>
    <col min="5378" max="5630" width="12.125" style="4"/>
    <col min="5631" max="5631" width="9.5" style="4" customWidth="1"/>
    <col min="5632" max="5632" width="59" style="4" customWidth="1"/>
    <col min="5633" max="5633" width="22.5" style="4" customWidth="1"/>
    <col min="5634" max="5886" width="12.125" style="4"/>
    <col min="5887" max="5887" width="9.5" style="4" customWidth="1"/>
    <col min="5888" max="5888" width="59" style="4" customWidth="1"/>
    <col min="5889" max="5889" width="22.5" style="4" customWidth="1"/>
    <col min="5890" max="6142" width="12.125" style="4"/>
    <col min="6143" max="6143" width="9.5" style="4" customWidth="1"/>
    <col min="6144" max="6144" width="59" style="4" customWidth="1"/>
    <col min="6145" max="6145" width="22.5" style="4" customWidth="1"/>
    <col min="6146" max="6398" width="12.125" style="4"/>
    <col min="6399" max="6399" width="9.5" style="4" customWidth="1"/>
    <col min="6400" max="6400" width="59" style="4" customWidth="1"/>
    <col min="6401" max="6401" width="22.5" style="4" customWidth="1"/>
    <col min="6402" max="6654" width="12.125" style="4"/>
    <col min="6655" max="6655" width="9.5" style="4" customWidth="1"/>
    <col min="6656" max="6656" width="59" style="4" customWidth="1"/>
    <col min="6657" max="6657" width="22.5" style="4" customWidth="1"/>
    <col min="6658" max="6910" width="12.125" style="4"/>
    <col min="6911" max="6911" width="9.5" style="4" customWidth="1"/>
    <col min="6912" max="6912" width="59" style="4" customWidth="1"/>
    <col min="6913" max="6913" width="22.5" style="4" customWidth="1"/>
    <col min="6914" max="7166" width="12.125" style="4"/>
    <col min="7167" max="7167" width="9.5" style="4" customWidth="1"/>
    <col min="7168" max="7168" width="59" style="4" customWidth="1"/>
    <col min="7169" max="7169" width="22.5" style="4" customWidth="1"/>
    <col min="7170" max="7422" width="12.125" style="4"/>
    <col min="7423" max="7423" width="9.5" style="4" customWidth="1"/>
    <col min="7424" max="7424" width="59" style="4" customWidth="1"/>
    <col min="7425" max="7425" width="22.5" style="4" customWidth="1"/>
    <col min="7426" max="7678" width="12.125" style="4"/>
    <col min="7679" max="7679" width="9.5" style="4" customWidth="1"/>
    <col min="7680" max="7680" width="59" style="4" customWidth="1"/>
    <col min="7681" max="7681" width="22.5" style="4" customWidth="1"/>
    <col min="7682" max="7934" width="12.125" style="4"/>
    <col min="7935" max="7935" width="9.5" style="4" customWidth="1"/>
    <col min="7936" max="7936" width="59" style="4" customWidth="1"/>
    <col min="7937" max="7937" width="22.5" style="4" customWidth="1"/>
    <col min="7938" max="8190" width="12.125" style="4"/>
    <col min="8191" max="8191" width="9.5" style="4" customWidth="1"/>
    <col min="8192" max="8192" width="59" style="4" customWidth="1"/>
    <col min="8193" max="8193" width="22.5" style="4" customWidth="1"/>
    <col min="8194" max="8446" width="12.125" style="4"/>
    <col min="8447" max="8447" width="9.5" style="4" customWidth="1"/>
    <col min="8448" max="8448" width="59" style="4" customWidth="1"/>
    <col min="8449" max="8449" width="22.5" style="4" customWidth="1"/>
    <col min="8450" max="8702" width="12.125" style="4"/>
    <col min="8703" max="8703" width="9.5" style="4" customWidth="1"/>
    <col min="8704" max="8704" width="59" style="4" customWidth="1"/>
    <col min="8705" max="8705" width="22.5" style="4" customWidth="1"/>
    <col min="8706" max="8958" width="12.125" style="4"/>
    <col min="8959" max="8959" width="9.5" style="4" customWidth="1"/>
    <col min="8960" max="8960" width="59" style="4" customWidth="1"/>
    <col min="8961" max="8961" width="22.5" style="4" customWidth="1"/>
    <col min="8962" max="9214" width="12.125" style="4"/>
    <col min="9215" max="9215" width="9.5" style="4" customWidth="1"/>
    <col min="9216" max="9216" width="59" style="4" customWidth="1"/>
    <col min="9217" max="9217" width="22.5" style="4" customWidth="1"/>
    <col min="9218" max="9470" width="12.125" style="4"/>
    <col min="9471" max="9471" width="9.5" style="4" customWidth="1"/>
    <col min="9472" max="9472" width="59" style="4" customWidth="1"/>
    <col min="9473" max="9473" width="22.5" style="4" customWidth="1"/>
    <col min="9474" max="9726" width="12.125" style="4"/>
    <col min="9727" max="9727" width="9.5" style="4" customWidth="1"/>
    <col min="9728" max="9728" width="59" style="4" customWidth="1"/>
    <col min="9729" max="9729" width="22.5" style="4" customWidth="1"/>
    <col min="9730" max="9982" width="12.125" style="4"/>
    <col min="9983" max="9983" width="9.5" style="4" customWidth="1"/>
    <col min="9984" max="9984" width="59" style="4" customWidth="1"/>
    <col min="9985" max="9985" width="22.5" style="4" customWidth="1"/>
    <col min="9986" max="10238" width="12.125" style="4"/>
    <col min="10239" max="10239" width="9.5" style="4" customWidth="1"/>
    <col min="10240" max="10240" width="59" style="4" customWidth="1"/>
    <col min="10241" max="10241" width="22.5" style="4" customWidth="1"/>
    <col min="10242" max="10494" width="12.125" style="4"/>
    <col min="10495" max="10495" width="9.5" style="4" customWidth="1"/>
    <col min="10496" max="10496" width="59" style="4" customWidth="1"/>
    <col min="10497" max="10497" width="22.5" style="4" customWidth="1"/>
    <col min="10498" max="10750" width="12.125" style="4"/>
    <col min="10751" max="10751" width="9.5" style="4" customWidth="1"/>
    <col min="10752" max="10752" width="59" style="4" customWidth="1"/>
    <col min="10753" max="10753" width="22.5" style="4" customWidth="1"/>
    <col min="10754" max="11006" width="12.125" style="4"/>
    <col min="11007" max="11007" width="9.5" style="4" customWidth="1"/>
    <col min="11008" max="11008" width="59" style="4" customWidth="1"/>
    <col min="11009" max="11009" width="22.5" style="4" customWidth="1"/>
    <col min="11010" max="11262" width="12.125" style="4"/>
    <col min="11263" max="11263" width="9.5" style="4" customWidth="1"/>
    <col min="11264" max="11264" width="59" style="4" customWidth="1"/>
    <col min="11265" max="11265" width="22.5" style="4" customWidth="1"/>
    <col min="11266" max="11518" width="12.125" style="4"/>
    <col min="11519" max="11519" width="9.5" style="4" customWidth="1"/>
    <col min="11520" max="11520" width="59" style="4" customWidth="1"/>
    <col min="11521" max="11521" width="22.5" style="4" customWidth="1"/>
    <col min="11522" max="11774" width="12.125" style="4"/>
    <col min="11775" max="11775" width="9.5" style="4" customWidth="1"/>
    <col min="11776" max="11776" width="59" style="4" customWidth="1"/>
    <col min="11777" max="11777" width="22.5" style="4" customWidth="1"/>
    <col min="11778" max="12030" width="12.125" style="4"/>
    <col min="12031" max="12031" width="9.5" style="4" customWidth="1"/>
    <col min="12032" max="12032" width="59" style="4" customWidth="1"/>
    <col min="12033" max="12033" width="22.5" style="4" customWidth="1"/>
    <col min="12034" max="12286" width="12.125" style="4"/>
    <col min="12287" max="12287" width="9.5" style="4" customWidth="1"/>
    <col min="12288" max="12288" width="59" style="4" customWidth="1"/>
    <col min="12289" max="12289" width="22.5" style="4" customWidth="1"/>
    <col min="12290" max="12542" width="12.125" style="4"/>
    <col min="12543" max="12543" width="9.5" style="4" customWidth="1"/>
    <col min="12544" max="12544" width="59" style="4" customWidth="1"/>
    <col min="12545" max="12545" width="22.5" style="4" customWidth="1"/>
    <col min="12546" max="12798" width="12.125" style="4"/>
    <col min="12799" max="12799" width="9.5" style="4" customWidth="1"/>
    <col min="12800" max="12800" width="59" style="4" customWidth="1"/>
    <col min="12801" max="12801" width="22.5" style="4" customWidth="1"/>
    <col min="12802" max="13054" width="12.125" style="4"/>
    <col min="13055" max="13055" width="9.5" style="4" customWidth="1"/>
    <col min="13056" max="13056" width="59" style="4" customWidth="1"/>
    <col min="13057" max="13057" width="22.5" style="4" customWidth="1"/>
    <col min="13058" max="13310" width="12.125" style="4"/>
    <col min="13311" max="13311" width="9.5" style="4" customWidth="1"/>
    <col min="13312" max="13312" width="59" style="4" customWidth="1"/>
    <col min="13313" max="13313" width="22.5" style="4" customWidth="1"/>
    <col min="13314" max="13566" width="12.125" style="4"/>
    <col min="13567" max="13567" width="9.5" style="4" customWidth="1"/>
    <col min="13568" max="13568" width="59" style="4" customWidth="1"/>
    <col min="13569" max="13569" width="22.5" style="4" customWidth="1"/>
    <col min="13570" max="13822" width="12.125" style="4"/>
    <col min="13823" max="13823" width="9.5" style="4" customWidth="1"/>
    <col min="13824" max="13824" width="59" style="4" customWidth="1"/>
    <col min="13825" max="13825" width="22.5" style="4" customWidth="1"/>
    <col min="13826" max="14078" width="12.125" style="4"/>
    <col min="14079" max="14079" width="9.5" style="4" customWidth="1"/>
    <col min="14080" max="14080" width="59" style="4" customWidth="1"/>
    <col min="14081" max="14081" width="22.5" style="4" customWidth="1"/>
    <col min="14082" max="14334" width="12.125" style="4"/>
    <col min="14335" max="14335" width="9.5" style="4" customWidth="1"/>
    <col min="14336" max="14336" width="59" style="4" customWidth="1"/>
    <col min="14337" max="14337" width="22.5" style="4" customWidth="1"/>
    <col min="14338" max="14590" width="12.125" style="4"/>
    <col min="14591" max="14591" width="9.5" style="4" customWidth="1"/>
    <col min="14592" max="14592" width="59" style="4" customWidth="1"/>
    <col min="14593" max="14593" width="22.5" style="4" customWidth="1"/>
    <col min="14594" max="14846" width="12.125" style="4"/>
    <col min="14847" max="14847" width="9.5" style="4" customWidth="1"/>
    <col min="14848" max="14848" width="59" style="4" customWidth="1"/>
    <col min="14849" max="14849" width="22.5" style="4" customWidth="1"/>
    <col min="14850" max="15102" width="12.125" style="4"/>
    <col min="15103" max="15103" width="9.5" style="4" customWidth="1"/>
    <col min="15104" max="15104" width="59" style="4" customWidth="1"/>
    <col min="15105" max="15105" width="22.5" style="4" customWidth="1"/>
    <col min="15106" max="15358" width="12.125" style="4"/>
    <col min="15359" max="15359" width="9.5" style="4" customWidth="1"/>
    <col min="15360" max="15360" width="59" style="4" customWidth="1"/>
    <col min="15361" max="15361" width="22.5" style="4" customWidth="1"/>
    <col min="15362" max="15614" width="12.125" style="4"/>
    <col min="15615" max="15615" width="9.5" style="4" customWidth="1"/>
    <col min="15616" max="15616" width="59" style="4" customWidth="1"/>
    <col min="15617" max="15617" width="22.5" style="4" customWidth="1"/>
    <col min="15618" max="15870" width="12.125" style="4"/>
    <col min="15871" max="15871" width="9.5" style="4" customWidth="1"/>
    <col min="15872" max="15872" width="59" style="4" customWidth="1"/>
    <col min="15873" max="15873" width="22.5" style="4" customWidth="1"/>
    <col min="15874" max="16126" width="12.125" style="4"/>
    <col min="16127" max="16127" width="9.5" style="4" customWidth="1"/>
    <col min="16128" max="16128" width="59" style="4" customWidth="1"/>
    <col min="16129" max="16129" width="22.5" style="4" customWidth="1"/>
    <col min="16130" max="16384" width="12.125" style="4"/>
  </cols>
  <sheetData>
    <row r="1" ht="44.25" customHeight="1" spans="1:2">
      <c r="A1" s="121" t="s">
        <v>1189</v>
      </c>
      <c r="B1" s="122"/>
    </row>
    <row r="2" ht="17.1" customHeight="1" spans="1:2">
      <c r="A2" s="123"/>
      <c r="B2" s="124" t="str">
        <f>"单位："&amp;'[2]##BASEINFO'!$B$19</f>
        <v>单位：万元</v>
      </c>
    </row>
    <row r="3" ht="16.9" customHeight="1" spans="1:2">
      <c r="A3" s="75" t="s">
        <v>4</v>
      </c>
      <c r="B3" s="93" t="s">
        <v>5</v>
      </c>
    </row>
    <row r="4" ht="16.9" customHeight="1" spans="1:2">
      <c r="A4" s="125" t="s">
        <v>1190</v>
      </c>
      <c r="B4" s="101">
        <v>0</v>
      </c>
    </row>
    <row r="5" ht="16.9" customHeight="1" spans="1:2">
      <c r="A5" s="79" t="s">
        <v>1191</v>
      </c>
      <c r="B5" s="126">
        <v>0</v>
      </c>
    </row>
    <row r="6" ht="16.9" customHeight="1" spans="1:2">
      <c r="A6" s="79" t="s">
        <v>1192</v>
      </c>
      <c r="B6" s="101">
        <v>30</v>
      </c>
    </row>
    <row r="7" ht="16.9" customHeight="1" spans="1:2">
      <c r="A7" s="81" t="s">
        <v>1193</v>
      </c>
      <c r="B7" s="94">
        <v>30</v>
      </c>
    </row>
    <row r="8" ht="16.9" customHeight="1" spans="1:2">
      <c r="A8" s="79" t="s">
        <v>1194</v>
      </c>
      <c r="B8" s="101">
        <v>0</v>
      </c>
    </row>
    <row r="9" ht="16.9" customHeight="1" spans="1:2">
      <c r="A9" s="79" t="s">
        <v>1195</v>
      </c>
      <c r="B9" s="101">
        <v>0</v>
      </c>
    </row>
    <row r="10" ht="16.9" customHeight="1" spans="1:2">
      <c r="A10" s="79" t="s">
        <v>1196</v>
      </c>
      <c r="B10" s="101">
        <v>0</v>
      </c>
    </row>
    <row r="11" ht="16.9" customHeight="1" spans="1:2">
      <c r="A11" s="79" t="s">
        <v>1197</v>
      </c>
      <c r="B11" s="101">
        <v>4987</v>
      </c>
    </row>
    <row r="12" ht="16.9" customHeight="1" spans="1:2">
      <c r="A12" s="81" t="s">
        <v>1198</v>
      </c>
      <c r="B12" s="94">
        <v>3071</v>
      </c>
    </row>
    <row r="13" ht="16.9" customHeight="1" spans="1:2">
      <c r="A13" s="81" t="s">
        <v>1199</v>
      </c>
      <c r="B13" s="94">
        <v>1916</v>
      </c>
    </row>
    <row r="14" ht="16.9" customHeight="1" spans="1:2">
      <c r="A14" s="79" t="s">
        <v>1200</v>
      </c>
      <c r="B14" s="101">
        <v>9</v>
      </c>
    </row>
    <row r="15" ht="16.9" customHeight="1" spans="1:2">
      <c r="A15" s="81" t="s">
        <v>1201</v>
      </c>
      <c r="B15" s="94">
        <v>9</v>
      </c>
    </row>
    <row r="16" ht="16.9" customHeight="1" spans="1:2">
      <c r="A16" s="79" t="s">
        <v>1202</v>
      </c>
      <c r="B16" s="101">
        <v>0</v>
      </c>
    </row>
    <row r="17" ht="16.9" customHeight="1" spans="1:2">
      <c r="A17" s="79" t="s">
        <v>1203</v>
      </c>
      <c r="B17" s="101">
        <v>0</v>
      </c>
    </row>
    <row r="18" ht="16.9" customHeight="1" spans="1:2">
      <c r="A18" s="79" t="s">
        <v>1204</v>
      </c>
      <c r="B18" s="101">
        <v>0</v>
      </c>
    </row>
    <row r="19" ht="16.9" customHeight="1" spans="1:2">
      <c r="A19" s="79" t="s">
        <v>1205</v>
      </c>
      <c r="B19" s="101">
        <v>0</v>
      </c>
    </row>
    <row r="20" ht="16.9" customHeight="1" spans="1:2">
      <c r="A20" s="79" t="s">
        <v>1206</v>
      </c>
      <c r="B20" s="101">
        <v>0</v>
      </c>
    </row>
    <row r="21" ht="16.9" customHeight="1" spans="1:2">
      <c r="A21" s="79" t="s">
        <v>1207</v>
      </c>
      <c r="B21" s="101">
        <v>0</v>
      </c>
    </row>
    <row r="22" ht="16.9" customHeight="1" spans="1:2">
      <c r="A22" s="79" t="s">
        <v>1208</v>
      </c>
      <c r="B22" s="101">
        <v>2693</v>
      </c>
    </row>
    <row r="23" ht="16.9" customHeight="1" spans="1:2">
      <c r="A23" s="81" t="s">
        <v>1209</v>
      </c>
      <c r="B23" s="94">
        <v>2500</v>
      </c>
    </row>
    <row r="24" ht="16.9" customHeight="1" spans="1:2">
      <c r="A24" s="81" t="s">
        <v>1210</v>
      </c>
      <c r="B24" s="94">
        <f>SUM(B25:B38)</f>
        <v>868614</v>
      </c>
    </row>
    <row r="25" ht="16.9" customHeight="1" spans="1:2">
      <c r="A25" s="79" t="s">
        <v>1211</v>
      </c>
      <c r="B25" s="101">
        <v>572</v>
      </c>
    </row>
    <row r="26" ht="16.9" customHeight="1" spans="1:2">
      <c r="A26" s="81" t="s">
        <v>1212</v>
      </c>
      <c r="B26" s="94">
        <f>SUM(B27:B43)</f>
        <v>434021</v>
      </c>
    </row>
    <row r="27" ht="16.9" customHeight="1" spans="1:2">
      <c r="A27" s="79" t="s">
        <v>1213</v>
      </c>
      <c r="B27" s="101">
        <v>3</v>
      </c>
    </row>
    <row r="28" ht="16.9" customHeight="1" spans="1:2">
      <c r="A28" s="81" t="s">
        <v>1214</v>
      </c>
      <c r="B28" s="94">
        <f>SUM(B29:B44)</f>
        <v>217009</v>
      </c>
    </row>
    <row r="29" ht="16.9" customHeight="1" spans="1:2">
      <c r="A29" s="79" t="s">
        <v>1215</v>
      </c>
      <c r="B29" s="101">
        <v>0</v>
      </c>
    </row>
    <row r="30" ht="16.9" customHeight="1" spans="1:2">
      <c r="A30" s="75" t="s">
        <v>1216</v>
      </c>
      <c r="B30" s="101">
        <f>B4+B5+B6+B8+B9+B10+B11+B14+B16+B17+B18+B19+B20+B21+B22+B25+B27+B29</f>
        <v>8294</v>
      </c>
    </row>
    <row r="31" ht="16.9" customHeight="1" spans="1:2">
      <c r="A31" s="127" t="s">
        <v>65</v>
      </c>
      <c r="B31" s="95">
        <f>SUM(B32:B36)</f>
        <v>66807</v>
      </c>
    </row>
    <row r="32" ht="16.9" customHeight="1" spans="1:2">
      <c r="A32" s="97" t="s">
        <v>1217</v>
      </c>
      <c r="B32" s="128">
        <v>86</v>
      </c>
    </row>
    <row r="33" ht="16.9" customHeight="1" spans="1:2">
      <c r="A33" s="97" t="s">
        <v>1218</v>
      </c>
      <c r="B33" s="128">
        <v>42586</v>
      </c>
    </row>
    <row r="34" ht="16.9" customHeight="1" spans="1:2">
      <c r="A34" s="97" t="s">
        <v>1219</v>
      </c>
      <c r="B34" s="129">
        <f>B38</f>
        <v>0</v>
      </c>
    </row>
    <row r="35" ht="16.9" customHeight="1" spans="1:2">
      <c r="A35" s="130" t="s">
        <v>1220</v>
      </c>
      <c r="B35" s="131">
        <v>0</v>
      </c>
    </row>
    <row r="36" ht="16.9" customHeight="1" spans="1:2">
      <c r="A36" s="97" t="s">
        <v>1221</v>
      </c>
      <c r="B36" s="128">
        <v>24135</v>
      </c>
    </row>
    <row r="37" ht="16.9" customHeight="1" spans="1:2">
      <c r="A37" s="75" t="s">
        <v>1222</v>
      </c>
      <c r="B37" s="132">
        <f>B30+B31</f>
        <v>75101</v>
      </c>
    </row>
    <row r="38" ht="16.9" customHeight="1"/>
    <row r="39" ht="16.9" customHeight="1"/>
    <row r="40" ht="16.9" customHeight="1"/>
    <row r="41" ht="16.9" customHeight="1"/>
    <row r="42" ht="16.9" customHeight="1"/>
    <row r="43" ht="16.9" customHeight="1"/>
    <row r="44" ht="16.9" customHeight="1"/>
    <row r="45" ht="16.9" customHeight="1"/>
    <row r="46" ht="16.9" customHeight="1"/>
    <row r="47" ht="16.9" customHeight="1"/>
    <row r="48" ht="16.9" customHeight="1"/>
    <row r="49" ht="16.9" customHeight="1"/>
    <row r="50" ht="16.9" customHeight="1"/>
    <row r="51" ht="16.9" customHeight="1"/>
    <row r="52" ht="16.9" customHeight="1"/>
    <row r="53" ht="16.9" customHeight="1"/>
    <row r="54" ht="16.9" customHeight="1"/>
    <row r="55" ht="16.9" customHeight="1"/>
    <row r="56" ht="16.9" customHeight="1"/>
    <row r="57" ht="16.9" customHeight="1"/>
    <row r="58" ht="16.9" customHeight="1"/>
    <row r="59" ht="16.9" customHeight="1"/>
    <row r="60" ht="16.9" customHeight="1"/>
    <row r="61" ht="16.9" customHeight="1"/>
    <row r="62" ht="16.9" customHeight="1"/>
    <row r="63" ht="16.9" customHeight="1"/>
    <row r="64" ht="16.9" customHeight="1"/>
    <row r="65" ht="16.9" customHeight="1"/>
    <row r="66" ht="16.9" customHeight="1"/>
    <row r="67" ht="16.9" customHeight="1"/>
    <row r="68" ht="16.9" customHeight="1"/>
    <row r="69" ht="16.9" customHeight="1"/>
    <row r="70" ht="16.9" customHeight="1"/>
    <row r="71" ht="16.9" customHeight="1"/>
    <row r="72" ht="16.9" customHeight="1"/>
    <row r="73" ht="16.9" customHeight="1"/>
    <row r="74" ht="16.9" customHeight="1"/>
    <row r="75" ht="16.9" customHeight="1"/>
    <row r="76" ht="16.9" customHeight="1"/>
    <row r="77" ht="16.9" customHeight="1"/>
    <row r="78" ht="16.9" customHeight="1"/>
    <row r="79" ht="16.9" customHeight="1"/>
    <row r="80" ht="16.9" customHeight="1"/>
    <row r="81" ht="16.9" customHeight="1"/>
    <row r="82" ht="16.9" customHeight="1"/>
    <row r="83" ht="16.9" customHeight="1"/>
    <row r="84" ht="16.9" customHeight="1"/>
    <row r="85" ht="16.9" customHeight="1"/>
    <row r="86" ht="16.9" customHeight="1"/>
    <row r="87" ht="16.9" customHeight="1"/>
    <row r="88" ht="16.9" customHeight="1"/>
    <row r="89" ht="16.9" customHeight="1"/>
    <row r="90" ht="16.9" customHeight="1"/>
    <row r="91" ht="16.9" customHeight="1"/>
    <row r="92" ht="16.9" customHeight="1"/>
    <row r="93" ht="16.9" customHeight="1"/>
    <row r="94" ht="16.9" customHeight="1"/>
    <row r="95" ht="16.9" customHeight="1"/>
    <row r="96" ht="16.9" customHeight="1"/>
    <row r="97" ht="16.9" customHeight="1"/>
    <row r="98" ht="16.9" customHeight="1"/>
    <row r="99" ht="16.9" customHeight="1"/>
    <row r="100" ht="16.9" customHeight="1"/>
    <row r="101" ht="16.9" customHeight="1"/>
    <row r="102" ht="16.9" customHeight="1"/>
    <row r="103" ht="16.9" customHeight="1"/>
    <row r="104" ht="16.9" customHeight="1"/>
    <row r="105" ht="16.9" customHeight="1"/>
    <row r="106" ht="16.9" customHeight="1"/>
    <row r="107" ht="16.9" customHeight="1"/>
    <row r="108" ht="16.9" customHeight="1"/>
    <row r="109" ht="16.9" customHeight="1"/>
    <row r="110" ht="16.9" customHeight="1"/>
    <row r="111" ht="16.9" customHeight="1"/>
    <row r="112" ht="16.9" customHeight="1"/>
    <row r="113" ht="16.9" customHeight="1"/>
    <row r="114" ht="16.9" customHeight="1"/>
    <row r="115" ht="16.9" customHeight="1"/>
    <row r="116" ht="16.9" customHeight="1"/>
    <row r="117" ht="16.9" customHeight="1"/>
    <row r="118" ht="16.9" customHeight="1"/>
    <row r="119" ht="16.9" customHeight="1"/>
    <row r="120" ht="16.9" customHeight="1"/>
    <row r="121" ht="16.9" customHeight="1"/>
    <row r="122" ht="16.9" customHeight="1"/>
    <row r="123" ht="16.9" customHeight="1"/>
    <row r="124" ht="16.9" customHeight="1"/>
    <row r="125" ht="16.9" customHeight="1"/>
    <row r="126" ht="16.9" customHeight="1"/>
    <row r="127" ht="16.9" customHeight="1"/>
    <row r="128" ht="16.9" customHeight="1"/>
    <row r="129" ht="16.9" customHeight="1"/>
    <row r="130" ht="16.9" customHeight="1"/>
    <row r="131" ht="16.9" customHeight="1"/>
    <row r="132" ht="16.9" customHeight="1"/>
    <row r="133" ht="16.9" customHeight="1"/>
    <row r="134" ht="16.9" customHeight="1"/>
    <row r="135" ht="16.9" customHeight="1"/>
    <row r="136" ht="16.9" customHeight="1"/>
    <row r="137" ht="16.9" customHeight="1"/>
    <row r="138" ht="16.9" customHeight="1"/>
    <row r="139" ht="16.9" customHeight="1"/>
    <row r="140" ht="16.9" customHeight="1"/>
    <row r="141" ht="16.9" customHeight="1"/>
    <row r="142" ht="16.9" customHeight="1"/>
    <row r="143" ht="16.9" customHeight="1"/>
    <row r="144" ht="16.9" customHeight="1"/>
    <row r="145" ht="16.9" customHeight="1"/>
    <row r="146" ht="16.9" customHeight="1"/>
    <row r="147" ht="16.9" customHeight="1"/>
    <row r="148" ht="16.9" customHeight="1"/>
    <row r="149" ht="16.9" customHeight="1"/>
    <row r="150" ht="16.9" customHeight="1"/>
    <row r="151" ht="16.9" customHeight="1"/>
    <row r="152" ht="16.9" customHeight="1"/>
    <row r="153" ht="16.9" customHeight="1"/>
    <row r="154" ht="16.9" customHeight="1"/>
    <row r="155" ht="16.9" customHeight="1"/>
    <row r="156" ht="16.9" customHeight="1"/>
    <row r="157" ht="16.9" customHeight="1"/>
    <row r="158" ht="16.9" customHeight="1"/>
    <row r="159" ht="16.9" customHeight="1"/>
    <row r="160" ht="16.9" customHeight="1"/>
    <row r="161" ht="16.9" customHeight="1"/>
    <row r="162" ht="16.9" customHeight="1"/>
    <row r="163" ht="16.9" customHeight="1"/>
    <row r="164" ht="16.9" customHeight="1"/>
    <row r="165" ht="16.9" customHeight="1"/>
    <row r="166" ht="16.9" customHeight="1"/>
    <row r="167" ht="16.9" customHeight="1"/>
    <row r="168" ht="16.9" customHeight="1"/>
    <row r="169" ht="16.9" customHeight="1"/>
    <row r="171" ht="16.9" customHeight="1"/>
    <row r="172" ht="16.9" customHeight="1"/>
    <row r="173" ht="16.9" customHeight="1"/>
    <row r="174" ht="16.9" customHeight="1"/>
    <row r="175" ht="16.9" customHeight="1"/>
    <row r="176" ht="16.9" customHeight="1"/>
    <row r="177" ht="16.9" customHeight="1"/>
    <row r="178" ht="16.9" customHeight="1"/>
    <row r="179" ht="16.9" customHeight="1"/>
    <row r="180" ht="16.9" customHeight="1"/>
    <row r="181" ht="16.9" customHeight="1"/>
    <row r="182" ht="16.9" customHeight="1"/>
    <row r="183" ht="16.9" customHeight="1"/>
    <row r="184" ht="16.9" customHeight="1"/>
    <row r="185" ht="16.9" customHeight="1"/>
    <row r="186" ht="16.9" customHeight="1"/>
    <row r="187" ht="16.9" customHeight="1"/>
    <row r="188" ht="16.9" customHeight="1"/>
    <row r="189" ht="16.9" customHeight="1"/>
    <row r="190" ht="16.9" customHeight="1"/>
    <row r="191" ht="16.9" customHeight="1"/>
    <row r="192" ht="16.9" customHeight="1"/>
    <row r="193" ht="16.9" customHeight="1"/>
    <row r="194" ht="16.9" customHeight="1"/>
    <row r="195" ht="16.9" customHeight="1"/>
    <row r="196" ht="16.9" customHeight="1"/>
    <row r="197" ht="16.9" customHeight="1"/>
    <row r="198" ht="16.9" customHeight="1"/>
    <row r="199" ht="16.9" customHeight="1"/>
    <row r="200" ht="16.9" customHeight="1"/>
    <row r="201" ht="16.9" customHeight="1"/>
    <row r="202" ht="16.9" customHeight="1"/>
    <row r="203" ht="16.9" customHeight="1"/>
    <row r="204" ht="16.9" customHeight="1"/>
    <row r="205" ht="16.9" customHeight="1"/>
    <row r="206" ht="16.9" customHeight="1"/>
    <row r="207" ht="16.9" customHeight="1"/>
    <row r="208" ht="16.9" customHeight="1"/>
    <row r="209" ht="16.9" customHeight="1"/>
    <row r="210" ht="16.9" customHeight="1"/>
    <row r="211" ht="16.9" customHeight="1"/>
    <row r="212" ht="16.9" customHeight="1"/>
    <row r="213" ht="16.9" customHeight="1"/>
    <row r="214" ht="16.9" customHeight="1"/>
    <row r="215" ht="16.9" customHeight="1"/>
    <row r="216" ht="16.9" customHeight="1"/>
    <row r="217" ht="16.9" customHeight="1"/>
    <row r="218" ht="16.9" customHeight="1"/>
    <row r="219" ht="16.9" customHeight="1"/>
    <row r="220" ht="16.9" customHeight="1"/>
    <row r="221" ht="16.9" customHeight="1"/>
    <row r="222" ht="16.9" customHeight="1"/>
    <row r="223" ht="16.9" customHeight="1"/>
    <row r="224" ht="16.9" customHeight="1"/>
    <row r="225" ht="16.9" customHeight="1"/>
    <row r="226" ht="16.9" customHeight="1"/>
    <row r="227" ht="16.9" customHeight="1"/>
    <row r="228" ht="16.9" customHeight="1"/>
    <row r="229" ht="16.9" customHeight="1"/>
    <row r="230" ht="16.9" customHeight="1"/>
    <row r="231" ht="16.9" customHeight="1"/>
    <row r="232" ht="16.9" customHeight="1"/>
    <row r="233" ht="16.9" customHeight="1"/>
    <row r="234" ht="16.9" customHeight="1"/>
    <row r="235" ht="16.9" customHeight="1"/>
    <row r="236" ht="16.9" customHeight="1"/>
    <row r="237" ht="16.9" customHeight="1"/>
    <row r="238" ht="16.9" customHeight="1"/>
    <row r="239" ht="16.9" customHeight="1"/>
    <row r="240" ht="16.9" customHeight="1"/>
    <row r="241" ht="16.9" customHeight="1"/>
    <row r="242" ht="16.9" customHeight="1"/>
    <row r="243" ht="16.9" customHeight="1"/>
    <row r="244" ht="16.9" customHeight="1"/>
    <row r="245" ht="16.9" customHeight="1"/>
    <row r="246" ht="16.9" customHeight="1"/>
    <row r="247" ht="16.9" customHeight="1"/>
    <row r="248" ht="16.9" customHeight="1"/>
    <row r="249" ht="16.9" customHeight="1"/>
    <row r="250" ht="16.9" customHeight="1"/>
    <row r="251" ht="16.9" customHeight="1"/>
    <row r="252" ht="16.9" customHeight="1"/>
    <row r="253" ht="16.9" customHeight="1"/>
    <row r="254" ht="16.9" customHeight="1"/>
    <row r="255" ht="16.9" customHeight="1"/>
    <row r="256" ht="16.9" customHeight="1"/>
    <row r="257" ht="16.9" customHeight="1"/>
    <row r="258" ht="16.9" customHeight="1"/>
    <row r="259" ht="16.9" customHeight="1"/>
    <row r="260" ht="16.9" customHeight="1"/>
    <row r="261" ht="16.9" customHeight="1"/>
    <row r="262" ht="16.9" customHeight="1"/>
    <row r="263" ht="16.9" customHeight="1"/>
    <row r="264" ht="16.9" customHeight="1"/>
    <row r="265" ht="16.9" customHeight="1"/>
    <row r="266" ht="16.9" customHeight="1"/>
    <row r="267" ht="16.9" customHeight="1"/>
    <row r="268" ht="16.9" customHeight="1"/>
    <row r="269" ht="16.9" customHeight="1"/>
  </sheetData>
  <mergeCells count="1">
    <mergeCell ref="A1:B1"/>
  </mergeCells>
  <dataValidations count="1">
    <dataValidation type="decimal" operator="between" allowBlank="1" showInputMessage="1" showErrorMessage="1" sqref="B7 B12 B13 B14 B15 B23 B24 B25 B26 B27 B28 B31 B32 B33 B34 B35 B36 B4:B6 B8:B11 B16:B22 B29:B30">
      <formula1>-99999999999999</formula1>
      <formula2>99999999999999</formula2>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D16" sqref="D16"/>
    </sheetView>
  </sheetViews>
  <sheetFormatPr defaultColWidth="12.125" defaultRowHeight="15.6" customHeight="1" outlineLevelCol="3"/>
  <cols>
    <col min="1" max="1" width="24.25" style="106" customWidth="1"/>
    <col min="2" max="2" width="19" style="106" customWidth="1"/>
    <col min="3" max="3" width="27.5" style="4" customWidth="1"/>
    <col min="4" max="4" width="24.75" style="4" customWidth="1"/>
    <col min="5" max="251" width="12.125" style="4"/>
    <col min="252" max="252" width="35" style="4" customWidth="1"/>
    <col min="253" max="253" width="19" style="4" customWidth="1"/>
    <col min="254" max="254" width="35" style="4" customWidth="1"/>
    <col min="255" max="255" width="19" style="4" customWidth="1"/>
    <col min="256" max="507" width="12.125" style="4"/>
    <col min="508" max="508" width="35" style="4" customWidth="1"/>
    <col min="509" max="509" width="19" style="4" customWidth="1"/>
    <col min="510" max="510" width="35" style="4" customWidth="1"/>
    <col min="511" max="511" width="19" style="4" customWidth="1"/>
    <col min="512" max="763" width="12.125" style="4"/>
    <col min="764" max="764" width="35" style="4" customWidth="1"/>
    <col min="765" max="765" width="19" style="4" customWidth="1"/>
    <col min="766" max="766" width="35" style="4" customWidth="1"/>
    <col min="767" max="767" width="19" style="4" customWidth="1"/>
    <col min="768" max="1019" width="12.125" style="4"/>
    <col min="1020" max="1020" width="35" style="4" customWidth="1"/>
    <col min="1021" max="1021" width="19" style="4" customWidth="1"/>
    <col min="1022" max="1022" width="35" style="4" customWidth="1"/>
    <col min="1023" max="1023" width="19" style="4" customWidth="1"/>
    <col min="1024" max="1275" width="12.125" style="4"/>
    <col min="1276" max="1276" width="35" style="4" customWidth="1"/>
    <col min="1277" max="1277" width="19" style="4" customWidth="1"/>
    <col min="1278" max="1278" width="35" style="4" customWidth="1"/>
    <col min="1279" max="1279" width="19" style="4" customWidth="1"/>
    <col min="1280" max="1531" width="12.125" style="4"/>
    <col min="1532" max="1532" width="35" style="4" customWidth="1"/>
    <col min="1533" max="1533" width="19" style="4" customWidth="1"/>
    <col min="1534" max="1534" width="35" style="4" customWidth="1"/>
    <col min="1535" max="1535" width="19" style="4" customWidth="1"/>
    <col min="1536" max="1787" width="12.125" style="4"/>
    <col min="1788" max="1788" width="35" style="4" customWidth="1"/>
    <col min="1789" max="1789" width="19" style="4" customWidth="1"/>
    <col min="1790" max="1790" width="35" style="4" customWidth="1"/>
    <col min="1791" max="1791" width="19" style="4" customWidth="1"/>
    <col min="1792" max="2043" width="12.125" style="4"/>
    <col min="2044" max="2044" width="35" style="4" customWidth="1"/>
    <col min="2045" max="2045" width="19" style="4" customWidth="1"/>
    <col min="2046" max="2046" width="35" style="4" customWidth="1"/>
    <col min="2047" max="2047" width="19" style="4" customWidth="1"/>
    <col min="2048" max="2299" width="12.125" style="4"/>
    <col min="2300" max="2300" width="35" style="4" customWidth="1"/>
    <col min="2301" max="2301" width="19" style="4" customWidth="1"/>
    <col min="2302" max="2302" width="35" style="4" customWidth="1"/>
    <col min="2303" max="2303" width="19" style="4" customWidth="1"/>
    <col min="2304" max="2555" width="12.125" style="4"/>
    <col min="2556" max="2556" width="35" style="4" customWidth="1"/>
    <col min="2557" max="2557" width="19" style="4" customWidth="1"/>
    <col min="2558" max="2558" width="35" style="4" customWidth="1"/>
    <col min="2559" max="2559" width="19" style="4" customWidth="1"/>
    <col min="2560" max="2811" width="12.125" style="4"/>
    <col min="2812" max="2812" width="35" style="4" customWidth="1"/>
    <col min="2813" max="2813" width="19" style="4" customWidth="1"/>
    <col min="2814" max="2814" width="35" style="4" customWidth="1"/>
    <col min="2815" max="2815" width="19" style="4" customWidth="1"/>
    <col min="2816" max="3067" width="12.125" style="4"/>
    <col min="3068" max="3068" width="35" style="4" customWidth="1"/>
    <col min="3069" max="3069" width="19" style="4" customWidth="1"/>
    <col min="3070" max="3070" width="35" style="4" customWidth="1"/>
    <col min="3071" max="3071" width="19" style="4" customWidth="1"/>
    <col min="3072" max="3323" width="12.125" style="4"/>
    <col min="3324" max="3324" width="35" style="4" customWidth="1"/>
    <col min="3325" max="3325" width="19" style="4" customWidth="1"/>
    <col min="3326" max="3326" width="35" style="4" customWidth="1"/>
    <col min="3327" max="3327" width="19" style="4" customWidth="1"/>
    <col min="3328" max="3579" width="12.125" style="4"/>
    <col min="3580" max="3580" width="35" style="4" customWidth="1"/>
    <col min="3581" max="3581" width="19" style="4" customWidth="1"/>
    <col min="3582" max="3582" width="35" style="4" customWidth="1"/>
    <col min="3583" max="3583" width="19" style="4" customWidth="1"/>
    <col min="3584" max="3835" width="12.125" style="4"/>
    <col min="3836" max="3836" width="35" style="4" customWidth="1"/>
    <col min="3837" max="3837" width="19" style="4" customWidth="1"/>
    <col min="3838" max="3838" width="35" style="4" customWidth="1"/>
    <col min="3839" max="3839" width="19" style="4" customWidth="1"/>
    <col min="3840" max="4091" width="12.125" style="4"/>
    <col min="4092" max="4092" width="35" style="4" customWidth="1"/>
    <col min="4093" max="4093" width="19" style="4" customWidth="1"/>
    <col min="4094" max="4094" width="35" style="4" customWidth="1"/>
    <col min="4095" max="4095" width="19" style="4" customWidth="1"/>
    <col min="4096" max="4347" width="12.125" style="4"/>
    <col min="4348" max="4348" width="35" style="4" customWidth="1"/>
    <col min="4349" max="4349" width="19" style="4" customWidth="1"/>
    <col min="4350" max="4350" width="35" style="4" customWidth="1"/>
    <col min="4351" max="4351" width="19" style="4" customWidth="1"/>
    <col min="4352" max="4603" width="12.125" style="4"/>
    <col min="4604" max="4604" width="35" style="4" customWidth="1"/>
    <col min="4605" max="4605" width="19" style="4" customWidth="1"/>
    <col min="4606" max="4606" width="35" style="4" customWidth="1"/>
    <col min="4607" max="4607" width="19" style="4" customWidth="1"/>
    <col min="4608" max="4859" width="12.125" style="4"/>
    <col min="4860" max="4860" width="35" style="4" customWidth="1"/>
    <col min="4861" max="4861" width="19" style="4" customWidth="1"/>
    <col min="4862" max="4862" width="35" style="4" customWidth="1"/>
    <col min="4863" max="4863" width="19" style="4" customWidth="1"/>
    <col min="4864" max="5115" width="12.125" style="4"/>
    <col min="5116" max="5116" width="35" style="4" customWidth="1"/>
    <col min="5117" max="5117" width="19" style="4" customWidth="1"/>
    <col min="5118" max="5118" width="35" style="4" customWidth="1"/>
    <col min="5119" max="5119" width="19" style="4" customWidth="1"/>
    <col min="5120" max="5371" width="12.125" style="4"/>
    <col min="5372" max="5372" width="35" style="4" customWidth="1"/>
    <col min="5373" max="5373" width="19" style="4" customWidth="1"/>
    <col min="5374" max="5374" width="35" style="4" customWidth="1"/>
    <col min="5375" max="5375" width="19" style="4" customWidth="1"/>
    <col min="5376" max="5627" width="12.125" style="4"/>
    <col min="5628" max="5628" width="35" style="4" customWidth="1"/>
    <col min="5629" max="5629" width="19" style="4" customWidth="1"/>
    <col min="5630" max="5630" width="35" style="4" customWidth="1"/>
    <col min="5631" max="5631" width="19" style="4" customWidth="1"/>
    <col min="5632" max="5883" width="12.125" style="4"/>
    <col min="5884" max="5884" width="35" style="4" customWidth="1"/>
    <col min="5885" max="5885" width="19" style="4" customWidth="1"/>
    <col min="5886" max="5886" width="35" style="4" customWidth="1"/>
    <col min="5887" max="5887" width="19" style="4" customWidth="1"/>
    <col min="5888" max="6139" width="12.125" style="4"/>
    <col min="6140" max="6140" width="35" style="4" customWidth="1"/>
    <col min="6141" max="6141" width="19" style="4" customWidth="1"/>
    <col min="6142" max="6142" width="35" style="4" customWidth="1"/>
    <col min="6143" max="6143" width="19" style="4" customWidth="1"/>
    <col min="6144" max="6395" width="12.125" style="4"/>
    <col min="6396" max="6396" width="35" style="4" customWidth="1"/>
    <col min="6397" max="6397" width="19" style="4" customWidth="1"/>
    <col min="6398" max="6398" width="35" style="4" customWidth="1"/>
    <col min="6399" max="6399" width="19" style="4" customWidth="1"/>
    <col min="6400" max="6651" width="12.125" style="4"/>
    <col min="6652" max="6652" width="35" style="4" customWidth="1"/>
    <col min="6653" max="6653" width="19" style="4" customWidth="1"/>
    <col min="6654" max="6654" width="35" style="4" customWidth="1"/>
    <col min="6655" max="6655" width="19" style="4" customWidth="1"/>
    <col min="6656" max="6907" width="12.125" style="4"/>
    <col min="6908" max="6908" width="35" style="4" customWidth="1"/>
    <col min="6909" max="6909" width="19" style="4" customWidth="1"/>
    <col min="6910" max="6910" width="35" style="4" customWidth="1"/>
    <col min="6911" max="6911" width="19" style="4" customWidth="1"/>
    <col min="6912" max="7163" width="12.125" style="4"/>
    <col min="7164" max="7164" width="35" style="4" customWidth="1"/>
    <col min="7165" max="7165" width="19" style="4" customWidth="1"/>
    <col min="7166" max="7166" width="35" style="4" customWidth="1"/>
    <col min="7167" max="7167" width="19" style="4" customWidth="1"/>
    <col min="7168" max="7419" width="12.125" style="4"/>
    <col min="7420" max="7420" width="35" style="4" customWidth="1"/>
    <col min="7421" max="7421" width="19" style="4" customWidth="1"/>
    <col min="7422" max="7422" width="35" style="4" customWidth="1"/>
    <col min="7423" max="7423" width="19" style="4" customWidth="1"/>
    <col min="7424" max="7675" width="12.125" style="4"/>
    <col min="7676" max="7676" width="35" style="4" customWidth="1"/>
    <col min="7677" max="7677" width="19" style="4" customWidth="1"/>
    <col min="7678" max="7678" width="35" style="4" customWidth="1"/>
    <col min="7679" max="7679" width="19" style="4" customWidth="1"/>
    <col min="7680" max="7931" width="12.125" style="4"/>
    <col min="7932" max="7932" width="35" style="4" customWidth="1"/>
    <col min="7933" max="7933" width="19" style="4" customWidth="1"/>
    <col min="7934" max="7934" width="35" style="4" customWidth="1"/>
    <col min="7935" max="7935" width="19" style="4" customWidth="1"/>
    <col min="7936" max="8187" width="12.125" style="4"/>
    <col min="8188" max="8188" width="35" style="4" customWidth="1"/>
    <col min="8189" max="8189" width="19" style="4" customWidth="1"/>
    <col min="8190" max="8190" width="35" style="4" customWidth="1"/>
    <col min="8191" max="8191" width="19" style="4" customWidth="1"/>
    <col min="8192" max="8443" width="12.125" style="4"/>
    <col min="8444" max="8444" width="35" style="4" customWidth="1"/>
    <col min="8445" max="8445" width="19" style="4" customWidth="1"/>
    <col min="8446" max="8446" width="35" style="4" customWidth="1"/>
    <col min="8447" max="8447" width="19" style="4" customWidth="1"/>
    <col min="8448" max="8699" width="12.125" style="4"/>
    <col min="8700" max="8700" width="35" style="4" customWidth="1"/>
    <col min="8701" max="8701" width="19" style="4" customWidth="1"/>
    <col min="8702" max="8702" width="35" style="4" customWidth="1"/>
    <col min="8703" max="8703" width="19" style="4" customWidth="1"/>
    <col min="8704" max="8955" width="12.125" style="4"/>
    <col min="8956" max="8956" width="35" style="4" customWidth="1"/>
    <col min="8957" max="8957" width="19" style="4" customWidth="1"/>
    <col min="8958" max="8958" width="35" style="4" customWidth="1"/>
    <col min="8959" max="8959" width="19" style="4" customWidth="1"/>
    <col min="8960" max="9211" width="12.125" style="4"/>
    <col min="9212" max="9212" width="35" style="4" customWidth="1"/>
    <col min="9213" max="9213" width="19" style="4" customWidth="1"/>
    <col min="9214" max="9214" width="35" style="4" customWidth="1"/>
    <col min="9215" max="9215" width="19" style="4" customWidth="1"/>
    <col min="9216" max="9467" width="12.125" style="4"/>
    <col min="9468" max="9468" width="35" style="4" customWidth="1"/>
    <col min="9469" max="9469" width="19" style="4" customWidth="1"/>
    <col min="9470" max="9470" width="35" style="4" customWidth="1"/>
    <col min="9471" max="9471" width="19" style="4" customWidth="1"/>
    <col min="9472" max="9723" width="12.125" style="4"/>
    <col min="9724" max="9724" width="35" style="4" customWidth="1"/>
    <col min="9725" max="9725" width="19" style="4" customWidth="1"/>
    <col min="9726" max="9726" width="35" style="4" customWidth="1"/>
    <col min="9727" max="9727" width="19" style="4" customWidth="1"/>
    <col min="9728" max="9979" width="12.125" style="4"/>
    <col min="9980" max="9980" width="35" style="4" customWidth="1"/>
    <col min="9981" max="9981" width="19" style="4" customWidth="1"/>
    <col min="9982" max="9982" width="35" style="4" customWidth="1"/>
    <col min="9983" max="9983" width="19" style="4" customWidth="1"/>
    <col min="9984" max="10235" width="12.125" style="4"/>
    <col min="10236" max="10236" width="35" style="4" customWidth="1"/>
    <col min="10237" max="10237" width="19" style="4" customWidth="1"/>
    <col min="10238" max="10238" width="35" style="4" customWidth="1"/>
    <col min="10239" max="10239" width="19" style="4" customWidth="1"/>
    <col min="10240" max="10491" width="12.125" style="4"/>
    <col min="10492" max="10492" width="35" style="4" customWidth="1"/>
    <col min="10493" max="10493" width="19" style="4" customWidth="1"/>
    <col min="10494" max="10494" width="35" style="4" customWidth="1"/>
    <col min="10495" max="10495" width="19" style="4" customWidth="1"/>
    <col min="10496" max="10747" width="12.125" style="4"/>
    <col min="10748" max="10748" width="35" style="4" customWidth="1"/>
    <col min="10749" max="10749" width="19" style="4" customWidth="1"/>
    <col min="10750" max="10750" width="35" style="4" customWidth="1"/>
    <col min="10751" max="10751" width="19" style="4" customWidth="1"/>
    <col min="10752" max="11003" width="12.125" style="4"/>
    <col min="11004" max="11004" width="35" style="4" customWidth="1"/>
    <col min="11005" max="11005" width="19" style="4" customWidth="1"/>
    <col min="11006" max="11006" width="35" style="4" customWidth="1"/>
    <col min="11007" max="11007" width="19" style="4" customWidth="1"/>
    <col min="11008" max="11259" width="12.125" style="4"/>
    <col min="11260" max="11260" width="35" style="4" customWidth="1"/>
    <col min="11261" max="11261" width="19" style="4" customWidth="1"/>
    <col min="11262" max="11262" width="35" style="4" customWidth="1"/>
    <col min="11263" max="11263" width="19" style="4" customWidth="1"/>
    <col min="11264" max="11515" width="12.125" style="4"/>
    <col min="11516" max="11516" width="35" style="4" customWidth="1"/>
    <col min="11517" max="11517" width="19" style="4" customWidth="1"/>
    <col min="11518" max="11518" width="35" style="4" customWidth="1"/>
    <col min="11519" max="11519" width="19" style="4" customWidth="1"/>
    <col min="11520" max="11771" width="12.125" style="4"/>
    <col min="11772" max="11772" width="35" style="4" customWidth="1"/>
    <col min="11773" max="11773" width="19" style="4" customWidth="1"/>
    <col min="11774" max="11774" width="35" style="4" customWidth="1"/>
    <col min="11775" max="11775" width="19" style="4" customWidth="1"/>
    <col min="11776" max="12027" width="12.125" style="4"/>
    <col min="12028" max="12028" width="35" style="4" customWidth="1"/>
    <col min="12029" max="12029" width="19" style="4" customWidth="1"/>
    <col min="12030" max="12030" width="35" style="4" customWidth="1"/>
    <col min="12031" max="12031" width="19" style="4" customWidth="1"/>
    <col min="12032" max="12283" width="12.125" style="4"/>
    <col min="12284" max="12284" width="35" style="4" customWidth="1"/>
    <col min="12285" max="12285" width="19" style="4" customWidth="1"/>
    <col min="12286" max="12286" width="35" style="4" customWidth="1"/>
    <col min="12287" max="12287" width="19" style="4" customWidth="1"/>
    <col min="12288" max="12539" width="12.125" style="4"/>
    <col min="12540" max="12540" width="35" style="4" customWidth="1"/>
    <col min="12541" max="12541" width="19" style="4" customWidth="1"/>
    <col min="12542" max="12542" width="35" style="4" customWidth="1"/>
    <col min="12543" max="12543" width="19" style="4" customWidth="1"/>
    <col min="12544" max="12795" width="12.125" style="4"/>
    <col min="12796" max="12796" width="35" style="4" customWidth="1"/>
    <col min="12797" max="12797" width="19" style="4" customWidth="1"/>
    <col min="12798" max="12798" width="35" style="4" customWidth="1"/>
    <col min="12799" max="12799" width="19" style="4" customWidth="1"/>
    <col min="12800" max="13051" width="12.125" style="4"/>
    <col min="13052" max="13052" width="35" style="4" customWidth="1"/>
    <col min="13053" max="13053" width="19" style="4" customWidth="1"/>
    <col min="13054" max="13054" width="35" style="4" customWidth="1"/>
    <col min="13055" max="13055" width="19" style="4" customWidth="1"/>
    <col min="13056" max="13307" width="12.125" style="4"/>
    <col min="13308" max="13308" width="35" style="4" customWidth="1"/>
    <col min="13309" max="13309" width="19" style="4" customWidth="1"/>
    <col min="13310" max="13310" width="35" style="4" customWidth="1"/>
    <col min="13311" max="13311" width="19" style="4" customWidth="1"/>
    <col min="13312" max="13563" width="12.125" style="4"/>
    <col min="13564" max="13564" width="35" style="4" customWidth="1"/>
    <col min="13565" max="13565" width="19" style="4" customWidth="1"/>
    <col min="13566" max="13566" width="35" style="4" customWidth="1"/>
    <col min="13567" max="13567" width="19" style="4" customWidth="1"/>
    <col min="13568" max="13819" width="12.125" style="4"/>
    <col min="13820" max="13820" width="35" style="4" customWidth="1"/>
    <col min="13821" max="13821" width="19" style="4" customWidth="1"/>
    <col min="13822" max="13822" width="35" style="4" customWidth="1"/>
    <col min="13823" max="13823" width="19" style="4" customWidth="1"/>
    <col min="13824" max="14075" width="12.125" style="4"/>
    <col min="14076" max="14076" width="35" style="4" customWidth="1"/>
    <col min="14077" max="14077" width="19" style="4" customWidth="1"/>
    <col min="14078" max="14078" width="35" style="4" customWidth="1"/>
    <col min="14079" max="14079" width="19" style="4" customWidth="1"/>
    <col min="14080" max="14331" width="12.125" style="4"/>
    <col min="14332" max="14332" width="35" style="4" customWidth="1"/>
    <col min="14333" max="14333" width="19" style="4" customWidth="1"/>
    <col min="14334" max="14334" width="35" style="4" customWidth="1"/>
    <col min="14335" max="14335" width="19" style="4" customWidth="1"/>
    <col min="14336" max="14587" width="12.125" style="4"/>
    <col min="14588" max="14588" width="35" style="4" customWidth="1"/>
    <col min="14589" max="14589" width="19" style="4" customWidth="1"/>
    <col min="14590" max="14590" width="35" style="4" customWidth="1"/>
    <col min="14591" max="14591" width="19" style="4" customWidth="1"/>
    <col min="14592" max="14843" width="12.125" style="4"/>
    <col min="14844" max="14844" width="35" style="4" customWidth="1"/>
    <col min="14845" max="14845" width="19" style="4" customWidth="1"/>
    <col min="14846" max="14846" width="35" style="4" customWidth="1"/>
    <col min="14847" max="14847" width="19" style="4" customWidth="1"/>
    <col min="14848" max="15099" width="12.125" style="4"/>
    <col min="15100" max="15100" width="35" style="4" customWidth="1"/>
    <col min="15101" max="15101" width="19" style="4" customWidth="1"/>
    <col min="15102" max="15102" width="35" style="4" customWidth="1"/>
    <col min="15103" max="15103" width="19" style="4" customWidth="1"/>
    <col min="15104" max="15355" width="12.125" style="4"/>
    <col min="15356" max="15356" width="35" style="4" customWidth="1"/>
    <col min="15357" max="15357" width="19" style="4" customWidth="1"/>
    <col min="15358" max="15358" width="35" style="4" customWidth="1"/>
    <col min="15359" max="15359" width="19" style="4" customWidth="1"/>
    <col min="15360" max="15611" width="12.125" style="4"/>
    <col min="15612" max="15612" width="35" style="4" customWidth="1"/>
    <col min="15613" max="15613" width="19" style="4" customWidth="1"/>
    <col min="15614" max="15614" width="35" style="4" customWidth="1"/>
    <col min="15615" max="15615" width="19" style="4" customWidth="1"/>
    <col min="15616" max="15867" width="12.125" style="4"/>
    <col min="15868" max="15868" width="35" style="4" customWidth="1"/>
    <col min="15869" max="15869" width="19" style="4" customWidth="1"/>
    <col min="15870" max="15870" width="35" style="4" customWidth="1"/>
    <col min="15871" max="15871" width="19" style="4" customWidth="1"/>
    <col min="15872" max="16123" width="12.125" style="4"/>
    <col min="16124" max="16124" width="35" style="4" customWidth="1"/>
    <col min="16125" max="16125" width="19" style="4" customWidth="1"/>
    <col min="16126" max="16126" width="35" style="4" customWidth="1"/>
    <col min="16127" max="16127" width="19" style="4" customWidth="1"/>
    <col min="16128" max="16384" width="12.125" style="4"/>
  </cols>
  <sheetData>
    <row r="1" ht="33.95" customHeight="1" spans="1:4">
      <c r="A1" s="107" t="s">
        <v>1223</v>
      </c>
      <c r="B1" s="107"/>
      <c r="C1" s="107"/>
      <c r="D1" s="107"/>
    </row>
    <row r="2" ht="17.1" customHeight="1" spans="3:4">
      <c r="C2" s="73" t="s">
        <v>2</v>
      </c>
      <c r="D2" s="73"/>
    </row>
    <row r="3" s="105" customFormat="1" ht="30" customHeight="1" spans="1:4">
      <c r="A3" s="108" t="s">
        <v>1157</v>
      </c>
      <c r="B3" s="108" t="s">
        <v>5</v>
      </c>
      <c r="C3" s="108" t="s">
        <v>1157</v>
      </c>
      <c r="D3" s="108" t="s">
        <v>5</v>
      </c>
    </row>
    <row r="4" s="105" customFormat="1" ht="30" customHeight="1" spans="1:4">
      <c r="A4" s="109" t="s">
        <v>1185</v>
      </c>
      <c r="B4" s="110">
        <v>19676</v>
      </c>
      <c r="C4" s="111" t="s">
        <v>1217</v>
      </c>
      <c r="D4" s="110">
        <v>86</v>
      </c>
    </row>
    <row r="5" s="105" customFormat="1" ht="30" customHeight="1" spans="1:4">
      <c r="A5" s="109" t="s">
        <v>1186</v>
      </c>
      <c r="B5" s="111">
        <v>2916</v>
      </c>
      <c r="C5" s="111" t="s">
        <v>1218</v>
      </c>
      <c r="D5" s="110">
        <v>42586</v>
      </c>
    </row>
    <row r="6" s="105" customFormat="1" ht="30" customHeight="1" spans="1:4">
      <c r="A6" s="112" t="s">
        <v>1187</v>
      </c>
      <c r="B6" s="113">
        <v>51865</v>
      </c>
      <c r="C6" s="111" t="s">
        <v>1219</v>
      </c>
      <c r="D6" s="111">
        <v>0</v>
      </c>
    </row>
    <row r="7" s="105" customFormat="1" ht="30" customHeight="1" spans="1:4">
      <c r="A7" s="114" t="s">
        <v>1188</v>
      </c>
      <c r="B7" s="111">
        <v>86</v>
      </c>
      <c r="C7" s="113" t="s">
        <v>1220</v>
      </c>
      <c r="D7" s="113">
        <v>0</v>
      </c>
    </row>
    <row r="8" ht="30" customHeight="1" spans="1:4">
      <c r="A8" s="115"/>
      <c r="B8" s="116"/>
      <c r="C8" s="111" t="s">
        <v>1224</v>
      </c>
      <c r="D8" s="110">
        <v>24135</v>
      </c>
    </row>
    <row r="9" ht="30" customHeight="1" spans="1:4">
      <c r="A9" s="117" t="s">
        <v>30</v>
      </c>
      <c r="B9" s="118">
        <f>SUM(B4:B7)</f>
        <v>74543</v>
      </c>
      <c r="C9" s="119" t="s">
        <v>65</v>
      </c>
      <c r="D9" s="118">
        <f>SUM(D4:D8)</f>
        <v>66807</v>
      </c>
    </row>
  </sheetData>
  <mergeCells count="2">
    <mergeCell ref="A1:D1"/>
    <mergeCell ref="C2:D2"/>
  </mergeCells>
  <dataValidations count="1">
    <dataValidation type="decimal" operator="between" allowBlank="1" showInputMessage="1" showErrorMessage="1" sqref="B4 D4 D5 D6 D7 D8">
      <formula1>-99999999999999</formula1>
      <formula2>99999999999999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一、一般公共预算收入决算表</vt:lpstr>
      <vt:lpstr>二、一般公共预算支出决算表</vt:lpstr>
      <vt:lpstr>三、一般公共预算本级支出决算表</vt:lpstr>
      <vt:lpstr>四、一般公共预算基本支出决算表</vt:lpstr>
      <vt:lpstr>五、一般公共预算税收返还和转移支付决算表</vt:lpstr>
      <vt:lpstr>六、政府一般债务限额和余额情况决算表</vt:lpstr>
      <vt:lpstr>七、政府性基金收入决算表</vt:lpstr>
      <vt:lpstr>八、政府性基金支出决算表</vt:lpstr>
      <vt:lpstr>九、政府性基金转移支付决算表</vt:lpstr>
      <vt:lpstr>十、政府专项债务限额和余额情况决算表</vt:lpstr>
      <vt:lpstr>十一、国有资本经营收入决算表</vt:lpstr>
      <vt:lpstr>十二、国有资本经营支出决算表</vt:lpstr>
      <vt:lpstr>十三、国有资本经营本级支出决算表</vt:lpstr>
      <vt:lpstr>十四、对下安排转移支付的应当公开国有资本经营预算转移支付决算表</vt:lpstr>
      <vt:lpstr>十五、社会保险基金预算收入决算表</vt:lpstr>
      <vt:lpstr>十六、社会保险基金预算支出及结余决算表</vt:lpstr>
      <vt:lpstr>十七、一般公共预算“三公”经费支出情况表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lbczj</dc:creator>
  <cp:lastModifiedBy>lbcz003</cp:lastModifiedBy>
  <dcterms:created xsi:type="dcterms:W3CDTF">2024-06-14T07:56:00Z</dcterms:created>
  <cp:lastPrinted>2024-09-23T02:11:00Z</cp:lastPrinted>
  <dcterms:modified xsi:type="dcterms:W3CDTF">2025-11-07T09:26:17Z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